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32" activeTab="0"/>
  </bookViews>
  <sheets>
    <sheet name="เปลี่ยนแปลง" sheetId="1" r:id="rId1"/>
    <sheet name="สพป.2" sheetId="2" r:id="rId2"/>
    <sheet name="รายการตัดออก" sheetId="3" r:id="rId3"/>
  </sheets>
  <definedNames>
    <definedName name="_xlnm.Print_Titles" localSheetId="0">'เปลี่ยนแปลง'!$6:$7</definedName>
    <definedName name="_xlnm.Print_Titles" localSheetId="1">'สพป.2'!$1:$7</definedName>
  </definedNames>
  <calcPr fullCalcOnLoad="1"/>
</workbook>
</file>

<file path=xl/sharedStrings.xml><?xml version="1.0" encoding="utf-8"?>
<sst xmlns="http://schemas.openxmlformats.org/spreadsheetml/2006/main" count="832" uniqueCount="516">
  <si>
    <t>บ้านผึ้ง</t>
  </si>
  <si>
    <t>บ้านแม่ตะมาน</t>
  </si>
  <si>
    <t>วัดท่าข้าม</t>
  </si>
  <si>
    <t>วัดบ้านเหล่า</t>
  </si>
  <si>
    <t>วัดปางมะกล้วย</t>
  </si>
  <si>
    <t>เจ้าของบัญชีเงินเดือน</t>
  </si>
  <si>
    <t xml:space="preserve">ลำดับ </t>
  </si>
  <si>
    <t xml:space="preserve">ยอด </t>
  </si>
  <si>
    <t xml:space="preserve">ราย </t>
  </si>
  <si>
    <t xml:space="preserve">ฝาก </t>
  </si>
  <si>
    <t>หัก</t>
  </si>
  <si>
    <t>เดือน</t>
  </si>
  <si>
    <t>หักที่</t>
  </si>
  <si>
    <t>ชุมชนบ้านโป่ง</t>
  </si>
  <si>
    <t>บ้านท่าเกวียน</t>
  </si>
  <si>
    <t>สันป่าสักวิทยา</t>
  </si>
  <si>
    <t>เพิ่ม /</t>
  </si>
  <si>
    <t>หน่วย</t>
  </si>
  <si>
    <t>สังกัดเดิม /</t>
  </si>
  <si>
    <t>ตั้งแต่</t>
  </si>
  <si>
    <t>สถานศึกษา</t>
  </si>
  <si>
    <t>สังกัดใหม่</t>
  </si>
  <si>
    <t>งวด</t>
  </si>
  <si>
    <t>สันมหาพนวิทยา</t>
  </si>
  <si>
    <t>บ้านป่าไหน่</t>
  </si>
  <si>
    <t>บ้านป่าฮิ้น</t>
  </si>
  <si>
    <t>บ้านแม่ปั๋ง</t>
  </si>
  <si>
    <t>บ้านสันกลาง</t>
  </si>
  <si>
    <t>ป่าจี้วังแดงวิทยา</t>
  </si>
  <si>
    <t>บ้านหนองปิด</t>
  </si>
  <si>
    <t>บ้านห้วยบง</t>
  </si>
  <si>
    <t>บ้านหนองหาร</t>
  </si>
  <si>
    <t>วัดทรายมูล</t>
  </si>
  <si>
    <t>ตาย</t>
  </si>
  <si>
    <t>บ้านต้นรุง</t>
  </si>
  <si>
    <t>บ้านริมใต้</t>
  </si>
  <si>
    <t>บ้านน้ำริน</t>
  </si>
  <si>
    <t>บ้านบวกจั่น</t>
  </si>
  <si>
    <t>ด้วยเหตุ</t>
  </si>
  <si>
    <t>หน่วยงาน</t>
  </si>
  <si>
    <t>แม่ริม</t>
  </si>
  <si>
    <t>แม่แตง</t>
  </si>
  <si>
    <t>พร้าว</t>
  </si>
  <si>
    <t>ลาออก</t>
  </si>
  <si>
    <t>ขาดส่ง</t>
  </si>
  <si>
    <t>สมัคร</t>
  </si>
  <si>
    <t>ย้ายเข้า</t>
  </si>
  <si>
    <t>บ้านโป่ง</t>
  </si>
  <si>
    <t>บ้านแม่โจ้</t>
  </si>
  <si>
    <t>บ้านแม่แต</t>
  </si>
  <si>
    <t>บ้านแม่แฝก</t>
  </si>
  <si>
    <t>ป่าแป๋วิทยา</t>
  </si>
  <si>
    <t>สันป่าตึงวิทยาคาร</t>
  </si>
  <si>
    <t>ร่ำเปิงวิทยา</t>
  </si>
  <si>
    <t>บ้านหลักปัน</t>
  </si>
  <si>
    <t>วัดแม่กะ</t>
  </si>
  <si>
    <t>วัดห้วยไร่</t>
  </si>
  <si>
    <t>สบเปิงวิทยา</t>
  </si>
  <si>
    <t>ย้ายออก</t>
  </si>
  <si>
    <t>วัดสันทรายมูล</t>
  </si>
  <si>
    <t>หน่วย สพป.ชม.เขต 2</t>
  </si>
  <si>
    <t>ข้อมูลจำนวนสมาชิก ส.พ.ค.จังหวัดเชียงใหม่</t>
  </si>
  <si>
    <t>บ้านกิ่วเสือ</t>
  </si>
  <si>
    <t>บ้านเมืองขอน</t>
  </si>
  <si>
    <t>ทวน</t>
  </si>
  <si>
    <t>รวม</t>
  </si>
  <si>
    <t>ลด</t>
  </si>
  <si>
    <t>ชื่อ - สกุล</t>
  </si>
  <si>
    <t>ที่</t>
  </si>
  <si>
    <t>บ้านแจ่งกู่เรือง</t>
  </si>
  <si>
    <t>พร้าวบูรพา</t>
  </si>
  <si>
    <t>บ้านบ่อแก้ว</t>
  </si>
  <si>
    <t>บ้านป่าลาน</t>
  </si>
  <si>
    <t>บ้านแม่โต๋</t>
  </si>
  <si>
    <t>บ้านแม่ลานคำ</t>
  </si>
  <si>
    <t>วัดแม่เลย</t>
  </si>
  <si>
    <t>วัดยั้งเมิน</t>
  </si>
  <si>
    <t>ข้อมูลการเปลี่ยนแปลงจำนวนสมาชิก ส.พ.ค.จังหวัดเชียงใหม่</t>
  </si>
  <si>
    <t>บ้านต้นผึ้ง</t>
  </si>
  <si>
    <t>บ้านทุ่งโป่ง</t>
  </si>
  <si>
    <t>คืนสภาพ</t>
  </si>
  <si>
    <t>สะเมิง</t>
  </si>
  <si>
    <t>สันทราย</t>
  </si>
  <si>
    <t>บ้านบวกเปา</t>
  </si>
  <si>
    <t>บ้านป่าก้าง</t>
  </si>
  <si>
    <t>บ้านสะลวงนอก</t>
  </si>
  <si>
    <t>บ้านสันคะยอม</t>
  </si>
  <si>
    <t>บ้านหนองปลามัน</t>
  </si>
  <si>
    <t>ชุมชนวัดช่อแล</t>
  </si>
  <si>
    <t>บ้านทับเดื่อ</t>
  </si>
  <si>
    <t>บ้านปง</t>
  </si>
  <si>
    <t>บ้านปางฮ่าง</t>
  </si>
  <si>
    <t>บ้านปางห้วยตาด</t>
  </si>
  <si>
    <t>บ้านปางไม้แดง</t>
  </si>
  <si>
    <t>บ้านศรีงาม</t>
  </si>
  <si>
    <t>บ้านศรีบุญเรือง</t>
  </si>
  <si>
    <t>อำเภอ</t>
  </si>
  <si>
    <t>บ้านสันทรายหลวง</t>
  </si>
  <si>
    <t>สพค</t>
  </si>
  <si>
    <t>รายการเปลี่ยนแปลง</t>
  </si>
  <si>
    <t>สพป.2</t>
  </si>
  <si>
    <t>หมายเหตุ</t>
  </si>
  <si>
    <t>เกษรินทร์  เป็งจันทร์</t>
  </si>
  <si>
    <t>ผ่องพรรณ  เขียวเจถะ</t>
  </si>
  <si>
    <t>นำมัย  แก้วหล้า</t>
  </si>
  <si>
    <t>ณัฐชนาถ  พิมุน</t>
  </si>
  <si>
    <t>อภิชาติ  จะมู</t>
  </si>
  <si>
    <t>ถนอมศรี  ศรีวิชัย</t>
  </si>
  <si>
    <t>เจตศรี  ไชยสาร</t>
  </si>
  <si>
    <t>จิราภรณ์  โพธิเต็ง</t>
  </si>
  <si>
    <t>อนันต์  ศุภาวิศิษฐ์</t>
  </si>
  <si>
    <t>พนา  ยะวา</t>
  </si>
  <si>
    <t>เพชรา  บุญธง</t>
  </si>
  <si>
    <t>พรรณวลัยทร  รุ่งนิธิเจริญ</t>
  </si>
  <si>
    <t>เนตรนภา  บุญยัง</t>
  </si>
  <si>
    <t>บ้านก๋ายน้อย</t>
  </si>
  <si>
    <t>สุมิตรา  วังฑูลย์</t>
  </si>
  <si>
    <t>เตือนใจ  ราชดี</t>
  </si>
  <si>
    <t>ณัฐธยาน์  ดีขำ</t>
  </si>
  <si>
    <t>ธีรยุทธ  บุญธง</t>
  </si>
  <si>
    <t>สุขเสถียร  พยอมพยงค์</t>
  </si>
  <si>
    <t>ประชัน  จอมแปง</t>
  </si>
  <si>
    <t>มณทิรา  จันทร์ตา</t>
  </si>
  <si>
    <t>นวพร  สุวรรณ์</t>
  </si>
  <si>
    <t>วัชรายุทธ  ประกอบของ</t>
  </si>
  <si>
    <t>กัลยา  ทองศักดิ์</t>
  </si>
  <si>
    <t>พิศาล  ประเสริฐสิทธิ์</t>
  </si>
  <si>
    <t>ชำนาญยุทธ  ชมภูคำ</t>
  </si>
  <si>
    <t>วัดบ้านป้อก</t>
  </si>
  <si>
    <t>จิรนนท์  มั่งมูล</t>
  </si>
  <si>
    <t>ศรีไพร  กุณา</t>
  </si>
  <si>
    <t>ทองเหรียญ  มาลัย</t>
  </si>
  <si>
    <t>ทัศนีย์  ธัญหมอ(สะเมิง)</t>
  </si>
  <si>
    <t>สถาพร  ตุ้ยยวง</t>
  </si>
  <si>
    <t>ปิยะพงศ์  เชาว์ประเสริฐ</t>
  </si>
  <si>
    <t>ณรงค์  สิทธิราช</t>
  </si>
  <si>
    <t>จันทนา  ชัยเพ็ญ</t>
  </si>
  <si>
    <t>บ้านป่าตุ้ม</t>
  </si>
  <si>
    <t>วิมลลักษณ์   เทพจันทร์</t>
  </si>
  <si>
    <t>กฤษฎ์ชนัญญู  ปงลังกาพสิษฐ์</t>
  </si>
  <si>
    <t>จินตนา  สิทธิราช</t>
  </si>
  <si>
    <t>จุฑารัตน์  ณ โมรา</t>
  </si>
  <si>
    <t>โสภา  สามแก้ว</t>
  </si>
  <si>
    <t>กฤชเพชร  ชัยเพ็ญ</t>
  </si>
  <si>
    <t>สุรเชษฐ์  ดวงทิพย์</t>
  </si>
  <si>
    <t>ดรุณี  งามชื่น</t>
  </si>
  <si>
    <t>สุพาณี   ศรีนวล</t>
  </si>
  <si>
    <t>อัจฉราภรณ์  ย่างไพบูลย์</t>
  </si>
  <si>
    <t>กนกวรรณ  นามแก้ว</t>
  </si>
  <si>
    <t>นพพร  บุญทรง</t>
  </si>
  <si>
    <t>ดำรัส  ชัยชนะ</t>
  </si>
  <si>
    <t>วีราภรณ์   กาใจ</t>
  </si>
  <si>
    <t>นาบุญโหล่งขอด</t>
  </si>
  <si>
    <t>อภินพ  ธนะสาร</t>
  </si>
  <si>
    <t>จุรีย์  ธรรมแงะ</t>
  </si>
  <si>
    <t>บุญเทิง  มูลต๊ะ</t>
  </si>
  <si>
    <t>บ้านแม่เหี๊ยะ</t>
  </si>
  <si>
    <t>อภันตรี  มณีโสภณ</t>
  </si>
  <si>
    <t>ลักษณวรรณ  บุญพรหม</t>
  </si>
  <si>
    <t>เขต  2</t>
  </si>
  <si>
    <t>สายฤดี   มารังค์</t>
  </si>
  <si>
    <t>ละอองดาว  โสภา</t>
  </si>
  <si>
    <t>ดรุณี   มณีธร</t>
  </si>
  <si>
    <t>วาสนา  เพลัย</t>
  </si>
  <si>
    <t>รำพัน  ทองคำ</t>
  </si>
  <si>
    <t>รัปปาปอร์ต</t>
  </si>
  <si>
    <t>อรนุช  กุณา</t>
  </si>
  <si>
    <t>โป่งแยงใน</t>
  </si>
  <si>
    <t>ลัดดา คำยอดใจ</t>
  </si>
  <si>
    <t>ศรีสวาท  อินต๊ะทา</t>
  </si>
  <si>
    <t>ภัทราลักษณ์  ปัญญาเมือง</t>
  </si>
  <si>
    <t>พัชรินทร์ กุลกิตติโกวิท</t>
  </si>
  <si>
    <t>ณิชนันทน์  แดงมูล</t>
  </si>
  <si>
    <t>สายใจ  โพดกาลง</t>
  </si>
  <si>
    <t>สมศักดิ์  รักพนาราม</t>
  </si>
  <si>
    <t>เบญจมาศ  คำชั่ง</t>
  </si>
  <si>
    <t>ผ่องพรรณ วิชัยยา</t>
  </si>
  <si>
    <t>อภิญญา  ศุภาวิศิษฎ์</t>
  </si>
  <si>
    <t>นงคราญ  พิชัย</t>
  </si>
  <si>
    <t>สร้อยทอง ภูริทัศนานันท์</t>
  </si>
  <si>
    <t>สมร  เทียมศิลป์</t>
  </si>
  <si>
    <t>ทิวาทิพย์  เพชรขว้าง</t>
  </si>
  <si>
    <t>กำธร   จันทร์สุวรรณ์</t>
  </si>
  <si>
    <t>จิตรขวัญ สุวัฒนพล</t>
  </si>
  <si>
    <t>บรรเทิง  โสภาพิมพ์</t>
  </si>
  <si>
    <t>จันจิรา  โนคำ</t>
  </si>
  <si>
    <t>ชลประทานเขื่อนแม่กวงจิราธิวัฒน์ฯ</t>
  </si>
  <si>
    <t>พิมพ์วรา  สดับ</t>
  </si>
  <si>
    <t>ฐิตินันท์  วงศ์จักร์</t>
  </si>
  <si>
    <t>วัดแม่แก้ดน้อย</t>
  </si>
  <si>
    <t>รุ่งนภา  เมืองอินทร์</t>
  </si>
  <si>
    <t>นภศวรรณ์  ยะมะโน</t>
  </si>
  <si>
    <t>ยุพิน  สิริรัตน์บรรจง</t>
  </si>
  <si>
    <t>วิศิษฎ์  ศรีพุ่ม</t>
  </si>
  <si>
    <t>ผกากรอง  รักษากิจ</t>
  </si>
  <si>
    <t>ชนนิกานต์  ใจรักษา</t>
  </si>
  <si>
    <t>ธัญสิตา  อินถา</t>
  </si>
  <si>
    <t>ร่มหลวง</t>
  </si>
  <si>
    <t>สุรัชพรรณ  กระบวนแสง</t>
  </si>
  <si>
    <t>นิคม ผัดแสน</t>
  </si>
  <si>
    <t>นิภาพรรณ  ดวงปันสิงห์</t>
  </si>
  <si>
    <t>งามจิตร์ จันทร์แก้ว</t>
  </si>
  <si>
    <t>บ้านห้วยเกี๋ยง</t>
  </si>
  <si>
    <t>ทัศนาภรณ์  สุธรรมแจ่ม</t>
  </si>
  <si>
    <t>สุทิน  จำจิตร</t>
  </si>
  <si>
    <t>นงลักษณ์  ศุภกุลนิธิไพศาล</t>
  </si>
  <si>
    <t>ทัศนียา  ไชยสมบัติ</t>
  </si>
  <si>
    <t>เจดีย์แม่ครัว</t>
  </si>
  <si>
    <t>ฐิตารีย์   โรจน์คณรัชต์</t>
  </si>
  <si>
    <t>ประหยัด ปละมัย</t>
  </si>
  <si>
    <t>อัจจิมา    ลุมมา</t>
  </si>
  <si>
    <t>ธิยานันท์  พูลสวัสดิ์</t>
  </si>
  <si>
    <t>ศรีฟ้า  จีรัตน์</t>
  </si>
  <si>
    <t>สุพิน  สาลักษณ์</t>
  </si>
  <si>
    <t>วัดสันคะยอม</t>
  </si>
  <si>
    <t>รุ้งสุดา บุตรตา</t>
  </si>
  <si>
    <t>กัลยา เพ็ชร์เม็ด</t>
  </si>
  <si>
    <t>หนองไคร้</t>
  </si>
  <si>
    <t>จรูญ  อำนา</t>
  </si>
  <si>
    <t>ลัดดา  ปงใจ</t>
  </si>
  <si>
    <t>ปทุมพร   เอื้อแท้</t>
  </si>
  <si>
    <t>ชำนาญ  พงษ์กลาง(หัวฝายฯ)</t>
  </si>
  <si>
    <t>อังคาร  บุญรมย์(บ้านผึ้ง)</t>
  </si>
  <si>
    <t>พิศาล  ธิมา(ป่าบงห้วยฮ่าง)</t>
  </si>
  <si>
    <t>สุพัฒน์  ชัยแก้ว(หนองบัวหลวง)</t>
  </si>
  <si>
    <t>สมศักดิ์  เตปา(สันป่ายาง)</t>
  </si>
  <si>
    <t>สมพร  เลิศคำฟู(รร.ช่อแล)</t>
  </si>
  <si>
    <t>ชาติชาย  วุฒิเกษร(บ้านเป้า)</t>
  </si>
  <si>
    <t>มงคล  หน่อแก้ว(สันป่าสักฯ)</t>
  </si>
  <si>
    <t>ไพบูลย์  เรือนคำ(ชุมชนบ้านดง)</t>
  </si>
  <si>
    <t>ก้าน  ทิปะ(ทรายทองฯ)</t>
  </si>
  <si>
    <t>ทองสุข  เทวิน(ป่าลาน)</t>
  </si>
  <si>
    <t>อนุชา  อารินทร์(วัดยั้งเมิน)</t>
  </si>
  <si>
    <t>วรรณพ   เป็งศิริ(ประชาสามัคคี)</t>
  </si>
  <si>
    <t>มงคลสุข  เมืองใจ(นาบุญฯ)</t>
  </si>
  <si>
    <t>อำนวย  อินทพันธ์(บ้านหลวง)</t>
  </si>
  <si>
    <t>บุญเลิศ  เรือนมูล(แม่เหียะ)</t>
  </si>
  <si>
    <t>นคร  สนินัด(รร.เจ้าพ่อ7)</t>
  </si>
  <si>
    <t>สมชาย  นันตา(รร.ปางไฮ)</t>
  </si>
  <si>
    <t>นพดล  เชื้อหม่น(รร.เจ้าแม่2)</t>
  </si>
  <si>
    <t>สมศักดิ์  จิตรัตน์(ริมใต้)</t>
  </si>
  <si>
    <t>ดวงดี  เป็งพรม</t>
  </si>
  <si>
    <t>จรัส  หลักดี(พระนอน)</t>
  </si>
  <si>
    <t>กิ่งทอง  จันทร์ตรง(แม่สา)</t>
  </si>
  <si>
    <t>อุทิศ  เชื้อพูล(มูลนิธิฯ)</t>
  </si>
  <si>
    <t>สุนทรพจน์  กวงแหวน(สันพระเนตร)</t>
  </si>
  <si>
    <t>ชานุวัฒน์  บุญขยัน(หลักปัน)</t>
  </si>
  <si>
    <t>เสาร์คำ  ศรีวิชัย(ป่าก้าง)</t>
  </si>
  <si>
    <t>สมคิด พงพิยาน(หนองหาร)</t>
  </si>
  <si>
    <t>อำนวย  โดยบุญ(เจดีย์)</t>
  </si>
  <si>
    <t>ฝากหัก / อื่น</t>
  </si>
  <si>
    <t>ประจำ</t>
  </si>
  <si>
    <t>นางสาว.วารุณี  เพียรประกอบ</t>
  </si>
  <si>
    <t>นางสาว.ปรียาภรณ์  มั่งมี</t>
  </si>
  <si>
    <t>นางสาว.สุวิมล  สุจินพรัหม</t>
  </si>
  <si>
    <t xml:space="preserve">เพิ่ม 1 </t>
  </si>
  <si>
    <t>เพิ่ม 2 - นายพิจักษณ์ มั่งมี</t>
  </si>
  <si>
    <t>เพิ่ม 2 - นายสุพจน์พร ฉิมพาลี</t>
  </si>
  <si>
    <t>สพป.ชม.เขต 2</t>
  </si>
  <si>
    <t>เพิ่ม 5+3 = 8 - นางแสงเดือน วังคำตน, นายเฉลิมพล ตันตะวัน, นายเสาร์แก้ว วังคำตน, นางสาคร ชุ่มชื่น, นายสมพร ณะโมรา,กพ.61/นายชาลี สมสุข,นายถา ตันตะวัน</t>
  </si>
  <si>
    <t>กพ.61/เพิ่ม 2</t>
  </si>
  <si>
    <t>ข้าราชการประจำ</t>
  </si>
  <si>
    <t>นางสมพร ยานะ</t>
  </si>
  <si>
    <t>นางรัชต์รัตน์  จันทรัตน์</t>
  </si>
  <si>
    <t>น.ส.วรนุช ยิมิสุโท</t>
  </si>
  <si>
    <t>นายพรเทพ ดวงปันสิงห์</t>
  </si>
  <si>
    <t>นางชลาลัย แก้วกิริยา</t>
  </si>
  <si>
    <t>น.ส.อุบลวรรณ กุศล</t>
  </si>
  <si>
    <t>นางศรีวรรณ พรหมขัติแก้ว</t>
  </si>
  <si>
    <t>นายวิสุทธิ์  แสนสุวรรณ์</t>
  </si>
  <si>
    <t>ประจำการ</t>
  </si>
  <si>
    <t>นางสาวสุภา  ลือโขง</t>
  </si>
  <si>
    <t>ป่าตุ้ม</t>
  </si>
  <si>
    <t>ปรับ-เพิ่ม</t>
  </si>
  <si>
    <t>ปรับ-ลด</t>
  </si>
  <si>
    <t>น.ส.ปรีดานันท์ โนนคำ</t>
  </si>
  <si>
    <t>บ้านป่าเหมือด</t>
  </si>
  <si>
    <t>ร.ต.ต.ทมพการ จินดาธรรม</t>
  </si>
  <si>
    <t>นายเผ่าพันธ์ ธีระวาสน์</t>
  </si>
  <si>
    <t>นางโยธกา ธีระวาสน์</t>
  </si>
  <si>
    <t>หัก- น.ส.ปรีดานันท์ โนนคำ</t>
  </si>
  <si>
    <t>หัก - นายเผ่าพันธ์ ธีระวาสน์</t>
  </si>
  <si>
    <t>นางปุณศิกาญจน์ เดชวงศ์ยา</t>
  </si>
  <si>
    <t>สหกรณ์นิคมวิทยา</t>
  </si>
  <si>
    <t>นายพันธ์ ปุกแก้ว</t>
  </si>
  <si>
    <t>นายฤทธิรงค์ เดชวงศ์ยา</t>
  </si>
  <si>
    <t>นางเดือนนภา แช่มชื่น</t>
  </si>
  <si>
    <t>นายบรรจบ แช่มชื่น</t>
  </si>
  <si>
    <t>นายกันตวิชญ์  มะโนคำ</t>
  </si>
  <si>
    <t>นางมาลัย มะโนคำ</t>
  </si>
  <si>
    <t>นายสมบูรณ์ มะโนคำ</t>
  </si>
  <si>
    <t>เดิม-สกุล : นางอนัญญา  สุวรรณ์</t>
  </si>
  <si>
    <t>อนัญญา  ทนันชัย</t>
  </si>
  <si>
    <t>นางเพียงเพ็ญ เชาวประเสริฐ</t>
  </si>
  <si>
    <t>นายประพัฒน์ โปธิ</t>
  </si>
  <si>
    <t>นายวิโรจน์ โปธิ</t>
  </si>
  <si>
    <t>นางจำเรียง ไชยเลิศ</t>
  </si>
  <si>
    <t>นางสาวเบญจลักษณ์ มณีวงศ์</t>
  </si>
  <si>
    <t>สมัคร - 1 ตค. 61</t>
  </si>
  <si>
    <t>หัก - นายประพัฒน์ โปธิ</t>
  </si>
  <si>
    <t>บ้านแม่เหี้ยะ</t>
  </si>
  <si>
    <t>เดิม - ชื่อ : สุพัตรา  จอมคีรี</t>
  </si>
  <si>
    <t>นางวฤณพร จอมคีรี</t>
  </si>
  <si>
    <t>นาง จตุพร ปัญจริง</t>
  </si>
  <si>
    <t>รร.บ้านน้ำริน</t>
  </si>
  <si>
    <t>นาง นภัสวรรณ ดุริยะนันท์</t>
  </si>
  <si>
    <t>รร.วัดปางมะกล้วย</t>
  </si>
  <si>
    <t>สมัคร - 1 พย. 61</t>
  </si>
  <si>
    <t>รร.บ้านแม่โจ้</t>
  </si>
  <si>
    <t>นาง เฮือน ปันเมา</t>
  </si>
  <si>
    <t>นางสาว ณัฏฐฐิรญา ปันเมา</t>
  </si>
  <si>
    <t>หัก - นางสาว ณัฏฐฐิรญา ปันเมา</t>
  </si>
  <si>
    <t>นาง ณิชชารีย์ พูลพัฒนสุวรรณ</t>
  </si>
  <si>
    <t>รร.บ้านป่าก้าง</t>
  </si>
  <si>
    <t>นาย บุญธรรม กุศล</t>
  </si>
  <si>
    <t>นาง สุรีย์ กุศล</t>
  </si>
  <si>
    <t>รร.บ้านท่าเกวียน</t>
  </si>
  <si>
    <t>นาย สถิรภัทร วันแต่ง</t>
  </si>
  <si>
    <t>นาย ภัทรสถิตย์ วันแต่ง</t>
  </si>
  <si>
    <t>รร.วัดแม่แก้ดน้อย</t>
  </si>
  <si>
    <t>นาง อนัญญา คำนิล</t>
  </si>
  <si>
    <t>รร.ป่าจี้วังแดงวิทยา</t>
  </si>
  <si>
    <t>นาย สมนึก เป็งจันทร์</t>
  </si>
  <si>
    <t>นาง พรกมล เป็งจันทร์</t>
  </si>
  <si>
    <t>รร.ร่ำเปิงวิทยา</t>
  </si>
  <si>
    <t>นาง แก้ว คะรีย์</t>
  </si>
  <si>
    <t>รร.สหกรณ์ดำริ</t>
  </si>
  <si>
    <t>จ.ส.ต. นิคม จันทร์เขียว</t>
  </si>
  <si>
    <t>รร.บ้านหนองปิด</t>
  </si>
  <si>
    <t>นางสาว เพ็ญศรี ชัยเพ็ญ</t>
  </si>
  <si>
    <t>รร.บ้านต้นรุง</t>
  </si>
  <si>
    <t>นางสาว ผ่องใส ป๊อกแก้ว</t>
  </si>
  <si>
    <t>รร.บ้านหนองปลามัน</t>
  </si>
  <si>
    <t>พ.ต.ท. ศิริศักดิ์ ยะกลิ้ง</t>
  </si>
  <si>
    <t>นาง สมศรี ยะกลิ้ง :  1+1 = 2</t>
  </si>
  <si>
    <t>นาง จำเรียง ไชยเลิศ :  1+1 = 2</t>
  </si>
  <si>
    <t>นาง จันทนา ชัยเพ็ญ :  1+1 = 2</t>
  </si>
  <si>
    <t>นาง อำไพ จันทร์เขียว :  1+1 = 2</t>
  </si>
  <si>
    <t>นาง อริยา สุยะลังกา :  1+1 = 2</t>
  </si>
  <si>
    <t>นางสาว อุบลวรรณ กุศล :  1+1 = 2</t>
  </si>
  <si>
    <t>นาง เกษรินทร์ เป็งจันทร์ :  3+1 = 4</t>
  </si>
  <si>
    <t>นาง เกษรินทร์ เป็งจันทร์ :  4+1 = 5</t>
  </si>
  <si>
    <t>นาย กฤชเพชร ชัยเพ็ญ :  2+1 = 3</t>
  </si>
  <si>
    <t>นาง ถนอมศรี วันแต่ง :  5+1 = 6</t>
  </si>
  <si>
    <t>นาง ถนอมศรี วันแต่ง :  6+1 = 7</t>
  </si>
  <si>
    <t>นางสาว อุบลวรรณ กุศล :  2+1 = 3</t>
  </si>
  <si>
    <t>2.นายไพโรจน์ เป็งจันทร์+3.นางศรีกุล วุฒิกิจ+4.นางพรกมล เป็งจันทร์+5.นายสมนึก เป็งจันทร์</t>
  </si>
  <si>
    <t>2.นางสาว ผ่องใส ป๊อกแก้ว</t>
  </si>
  <si>
    <t>2.นางบุญศรี ชัยเพ็ญ+3.นางสาวเพ็ญศรี ชัยเพ็ญ</t>
  </si>
  <si>
    <t>ย้ายเข้า - ธค.61  ค้างเก็บทวนตั้งแต่ 11-12/61 + งวด 1/62 x 2 ยอด</t>
  </si>
  <si>
    <t>2.นาง สุรีย์ กุศล + 3.นาย บุญธรรม กุศล</t>
  </si>
  <si>
    <t>ย้ายเข้า - จาก - สพป.3-ฝาง-รร.บ้านเวียงฝาง + เก็บทวน 285 บาท</t>
  </si>
  <si>
    <t>นาย ศิริพงษ์ คำปิ่นแก้ว</t>
  </si>
  <si>
    <t>นาง รัชต์รัตน์ จันทรัตน์ : 2+1 = 3</t>
  </si>
  <si>
    <t>นางสาว แววดาว คำฝั้น</t>
  </si>
  <si>
    <t>รร.บ้านแม่ปาคี</t>
  </si>
  <si>
    <t>นาย สมพร วงค์วรรณ</t>
  </si>
  <si>
    <t>นางสาว แววดาว คำฝั้น : 1+1 = 2</t>
  </si>
  <si>
    <t>เพิ่ม 3 - นายศิริพงษ์ คำปิ่นแก้ว</t>
  </si>
  <si>
    <t>รร.บ้านริมใต้</t>
  </si>
  <si>
    <t>นางประไพ เป็งพรม</t>
  </si>
  <si>
    <t>นายศรี ทำการดี</t>
  </si>
  <si>
    <t>นางจรรยา โสภา</t>
  </si>
  <si>
    <t>นายจำรัส ทองอร : 2+1 = 3</t>
  </si>
  <si>
    <t>นายดวงดี เป็งพรม : 1+1 = 2</t>
  </si>
  <si>
    <t>นายดวงดี เป็งพรม : 2+1 = 3</t>
  </si>
  <si>
    <t>นางพัชยา โชตินนชัย</t>
  </si>
  <si>
    <t>รร.บ้านป่าลาน</t>
  </si>
  <si>
    <t>นางสาวอรวรรณ  แสนผาบ</t>
  </si>
  <si>
    <t>รร.วัดโป่งแยง</t>
  </si>
  <si>
    <t>นางลำดวน  แสนผาบ</t>
  </si>
  <si>
    <t>นางสาวอรวรรณ  แสนผาบ : 1+1 = 2</t>
  </si>
  <si>
    <t>เพิ่ม 1+3 = 4 - นายเพลิน วงศ์เป็ง-1.นาย นิกร ทองคำ / ตาย = 3</t>
  </si>
  <si>
    <t>นาย กฤษฎาญุตม์ ประพรหมมา</t>
  </si>
  <si>
    <t>รร.ชุมชนวัดช่อแล</t>
  </si>
  <si>
    <t>นาง ศรีพลอย ชัยแก้ว</t>
  </si>
  <si>
    <t>รร.บ้านหนองบัวหลวง</t>
  </si>
  <si>
    <t>นาย สุพัฒน์ ชัยแก้ว : 1+1 = 2</t>
  </si>
  <si>
    <t>รร.บ้านป่าติ้ว</t>
  </si>
  <si>
    <t>นาง กัญญา โพธินาม : 1+1 = 2</t>
  </si>
  <si>
    <t>นาง สุวรรณา พันขัน : 1+1 = 2</t>
  </si>
  <si>
    <t>นาง สุวรรณา พันขัน : 2+1 = 3</t>
  </si>
  <si>
    <t>นาง ปราณี แสงปุก</t>
  </si>
  <si>
    <t>รร.เจ้าแม่หลวงอุปถัมภ์ 2</t>
  </si>
  <si>
    <t>นาย วรพจน์ พุ่มตระกูล</t>
  </si>
  <si>
    <t>นาง กัญญา โพธินาม</t>
  </si>
  <si>
    <t>รร.เจดีย์แม่ครัว</t>
  </si>
  <si>
    <t>นาย ธวัช นันต๊ะวงค์</t>
  </si>
  <si>
    <t>นาง สุวรรณา พันขัน</t>
  </si>
  <si>
    <t>นางสาว ถนอมศรี พันขัน</t>
  </si>
  <si>
    <t>นาย ถวิล พันขัน</t>
  </si>
  <si>
    <t>นาย วัสสันต์ กองรัตน์</t>
  </si>
  <si>
    <t>รร.บ้านแม่ขะปู</t>
  </si>
  <si>
    <t>นาง สำราญ กองรัตน์</t>
  </si>
  <si>
    <t>นาย ปั๋น กองรัตน์</t>
  </si>
  <si>
    <t>นาย วัสสันต์ กองรัตน์ : 2+1 = 3</t>
  </si>
  <si>
    <t>นาย วัสสันต์ กองรัตน์ : 3+1 = 4</t>
  </si>
  <si>
    <t>นาง ภัญพัชญ์ จะวะนะ</t>
  </si>
  <si>
    <t>ข้าราชการประจำการ</t>
  </si>
  <si>
    <t>เก็บทวน 330  บาท</t>
  </si>
  <si>
    <t>นางสาว สังวาลย์  จะวะนะ</t>
  </si>
  <si>
    <t>นาย วทัญญู ตระกูลสงวน</t>
  </si>
  <si>
    <t>ว่าที่ ร.ต. สุรเชษฐ์ ดวงทิพย์</t>
  </si>
  <si>
    <t>รร.ชุมชนบ้านโป่ง</t>
  </si>
  <si>
    <t>นาง ภัญพัชญ์ จะวะนะ : 1+1 = 2</t>
  </si>
  <si>
    <t>นาง ภัญพัชญ์ จะวะนะ : 2+1 = 3</t>
  </si>
  <si>
    <t>นาง ปรายรุ้ง พุ่มตระกูล</t>
  </si>
  <si>
    <t>รร.บ้านสันคะยอม</t>
  </si>
  <si>
    <t>รร.เจ้าแม่หลวงอุปถัมภ์2</t>
  </si>
  <si>
    <t>นางวชิรา ประพุทธ์พิทยา</t>
  </si>
  <si>
    <t>รร.บ้านกาดฮาว</t>
  </si>
  <si>
    <t>นายวรชาติ เกษมมาลา</t>
  </si>
  <si>
    <t>รร.บ้านเป้าวิทยาคาร</t>
  </si>
  <si>
    <t>ว่าที่ร้อยตรีไชโย  ยาสมุทร์</t>
  </si>
  <si>
    <t>รร.บ้านป่าเหมือด</t>
  </si>
  <si>
    <t>นางพรรณี ยาสมุทร์</t>
  </si>
  <si>
    <t>นายสถิตย์ ยาสมุทร์</t>
  </si>
  <si>
    <t>นางรพิรัตน์ สิริโชครตามณี</t>
  </si>
  <si>
    <t>นายจำนงค์ แก้วดวง</t>
  </si>
  <si>
    <t>ว่าที่ ร.ต.จรรยา สุดาจันทร์</t>
  </si>
  <si>
    <t>นายชัยวุฒิ ศรีพล</t>
  </si>
  <si>
    <t>รร.บ้านห้วยเกี๋ยง</t>
  </si>
  <si>
    <t>นางลำไพ วงศ์สุฤทธิ์</t>
  </si>
  <si>
    <t>นายชัยวุฒิ ศรีพล : 1+1 = 2</t>
  </si>
  <si>
    <t>นางสาวฉวีวรรณ บุญญาภิสิทธิ์</t>
  </si>
  <si>
    <t>นายชัยวุฒิ ศรีพล : 2+1 = 3</t>
  </si>
  <si>
    <t>นางสาวชนานันท์ ประสิทธิวงค์</t>
  </si>
  <si>
    <t>รร.บ้านสันพระเนตร</t>
  </si>
  <si>
    <t>นางสาววาสิฏฐี พิทาคำ</t>
  </si>
  <si>
    <t>รร.บ้านแม่เหียะ</t>
  </si>
  <si>
    <t>นายอิ่นแก้ว พิทาคำ</t>
  </si>
  <si>
    <t>นางสาววาสิฏฐี พิทาคำ : 1+1 = 2</t>
  </si>
  <si>
    <t>นายวรากร  หมื่นประจำ</t>
  </si>
  <si>
    <t>รร.บ้านสันกลาง</t>
  </si>
  <si>
    <t>นางคำปัน  หมื่นประจำ</t>
  </si>
  <si>
    <t>นายวรากร  หมื่นประจำ : 1+1 = 2</t>
  </si>
  <si>
    <t>รร.บ้านป่าห้วยตาด</t>
  </si>
  <si>
    <t>นางสาว ปาริชาติ วิชิต : 1+1 = 2</t>
  </si>
  <si>
    <t>นางพนิตนาถ สายหยุด</t>
  </si>
  <si>
    <t>นางสาวปาริชาต วิชิต</t>
  </si>
  <si>
    <t>นายปราณี โรจน์จรุง</t>
  </si>
  <si>
    <t>นางสาว พริ้มเพรา มณีโชติ</t>
  </si>
  <si>
    <t>นาง จินดา ศรีวิรัตน์</t>
  </si>
  <si>
    <t>นางสาว พริ้มเพรา มณีโชติ : 1+1 = 2</t>
  </si>
  <si>
    <t>นายอุทัย  ยอดอนงค์</t>
  </si>
  <si>
    <t>นางสาว สุนทรี ศิริภูวนันท์ : 1+1 = 2</t>
  </si>
  <si>
    <t>นาย จรูญ มาลีย์ : 1+1 = 2</t>
  </si>
  <si>
    <t>รร.สบเปิงวิทยา</t>
  </si>
  <si>
    <t>นาย ณัฐวรรธน์  ดอนดี</t>
  </si>
  <si>
    <t>นางสาว สุภรณ์ ใจคำ</t>
  </si>
  <si>
    <t>รร.บ้านปางห้วยตาด</t>
  </si>
  <si>
    <t>นางสาว พนารี ดอนดี</t>
  </si>
  <si>
    <t>นาย ณัฐวรรธน์  ดอนดี : 1+1 = 2</t>
  </si>
  <si>
    <t>นางสาว วิลาสินี ยะมะโน : 1+1 = 2</t>
  </si>
  <si>
    <t>นางสาว ปาริชาติ วิชิต : 2+1 = 3</t>
  </si>
  <si>
    <t>นางสาว วิลาสินี ยะมะโน : 2+1 = 3</t>
  </si>
  <si>
    <t>รร.ชุมชนบ้านดง</t>
  </si>
  <si>
    <t>รร.บ้านแม่ลานคำ</t>
  </si>
  <si>
    <t>นาง พรพิมล กลนาวา : 1+1 = 2</t>
  </si>
  <si>
    <t>นาย สมบัติ ชุมภูชัย : 1+1 = 2</t>
  </si>
  <si>
    <t>นางสาวสุนทรี ศิริภูวนันท์</t>
  </si>
  <si>
    <t>นางถนอม ศิริภูวนันท์</t>
  </si>
  <si>
    <t>นายจรูญ มาลีย์</t>
  </si>
  <si>
    <t>นางขันคำ มาลีย์</t>
  </si>
  <si>
    <t>นางสาววิลาสินี ยะมะโน</t>
  </si>
  <si>
    <t>นางจีระนันท์ ชราชิต</t>
  </si>
  <si>
    <t>นายบุญส่ง ยะมะโน</t>
  </si>
  <si>
    <t>นางพรพิมล กลนาวา</t>
  </si>
  <si>
    <t>นายเถลิงศักดิ์ รบชนะ</t>
  </si>
  <si>
    <t>นางโรจน์รัศมี ทับทิมทอง</t>
  </si>
  <si>
    <t>นายสมบัติ ชุมภูชัย</t>
  </si>
  <si>
    <t>นายเสมือน ถาใจ</t>
  </si>
  <si>
    <t>ว่าที่ ร.ต.กิตติพงษ์  พลเยี่ยม</t>
  </si>
  <si>
    <t>นางจันทร์ตา พลเยี่ยม</t>
  </si>
  <si>
    <t>นายอยวัต รัศมีศรจันทร์</t>
  </si>
  <si>
    <t>นางชบา  โนสุยะ</t>
  </si>
  <si>
    <t>รร.วัดสันคะยอม</t>
  </si>
  <si>
    <t>นางสาว จิณัฐดา สมสวัสดิ์ :   1+1 =  2</t>
  </si>
  <si>
    <t>นางสาว จิณัฐดา สมสวัสดิ์ :   2+1 =  3</t>
  </si>
  <si>
    <t>ค่าบำรุง</t>
  </si>
  <si>
    <t>ปี 65</t>
  </si>
  <si>
    <t>เพิ่ม</t>
  </si>
  <si>
    <t>เงินสงเคราะห์รายเดือน</t>
  </si>
  <si>
    <t>ค่าบำรุงประจำปี</t>
  </si>
  <si>
    <t>รวมหัก</t>
  </si>
  <si>
    <t>นางสาวจิณัฐดา สมสวัสดิ์</t>
  </si>
  <si>
    <t>นางกานดา สมสวัสดิ์</t>
  </si>
  <si>
    <t>นายคณิต สายวงค์</t>
  </si>
  <si>
    <t>อำเภอแม่ริม</t>
  </si>
  <si>
    <t>นาง จำรอง เปาชัย : 1+1 = 2</t>
  </si>
  <si>
    <t>นางจำรอง เปาชัย</t>
  </si>
  <si>
    <t>นายณรงค์ เปาชัย</t>
  </si>
  <si>
    <t>เพิ่ม [ + ]</t>
  </si>
  <si>
    <t xml:space="preserve">ลด [ - ] </t>
  </si>
  <si>
    <t>12/65</t>
  </si>
  <si>
    <t>ธ.ค.65</t>
  </si>
  <si>
    <t>นาย วรากร หมื่นประจำ</t>
  </si>
  <si>
    <t>นาง คำปัน หมื่นประจำ</t>
  </si>
  <si>
    <t>สพป.1</t>
  </si>
  <si>
    <t>ดอยสะเก็ด</t>
  </si>
  <si>
    <t>รร.บ้านแม่ฮ้อยเงิน</t>
  </si>
  <si>
    <t>ทวน 12/65 = 390x2 = 780 บาท</t>
  </si>
  <si>
    <t>นาย วรากร หมื่นประจำ : 1+1 = 2</t>
  </si>
  <si>
    <t>ประจำเดือน :  มกราคม  2566</t>
  </si>
  <si>
    <t>หักรายละ  455.00  บาท  ( 29 ราย x 15 บาท + บำรุงปี 2566 = 20 )</t>
  </si>
  <si>
    <t>ม.ค.66</t>
  </si>
  <si>
    <t>ม.ค. 66 / รวมทั้งสิ้น</t>
  </si>
  <si>
    <t>ประจำเดือน : มกราคม 2566</t>
  </si>
  <si>
    <t>จำนวนทั้งสิ้น    303  คน</t>
  </si>
  <si>
    <t>นาง นัยนา หวานเสียง</t>
  </si>
  <si>
    <t>สพป.3</t>
  </si>
  <si>
    <t>ฝ่าง</t>
  </si>
  <si>
    <t>รร.บ้านเวียงฝาง</t>
  </si>
  <si>
    <t>นาย พนม หวานเสียง</t>
  </si>
  <si>
    <t>นาง นัยนา หวานเสียง : 1+1 = 2</t>
  </si>
  <si>
    <t>จำนวนทั้งสิ้น  305  คน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</si>
</sst>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#"/>
    <numFmt numFmtId="192" formatCode="_-* #,##0.0_-;\-* #,##0.0_-;_-* &quot;-&quot;??_-;_-@_-"/>
    <numFmt numFmtId="193" formatCode="_-* #,##0_-;\-* #,##0_-;_-* &quot;-&quot;??_-;_-@_-"/>
    <numFmt numFmtId="194" formatCode="###,###,###,##0.00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u val="single"/>
      <sz val="10"/>
      <name val="Arial"/>
      <family val="2"/>
    </font>
    <font>
      <b/>
      <u val="doub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sz val="10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46" applyFont="1" applyBorder="1" applyAlignment="1">
      <alignment wrapText="1" readingOrder="1"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" fillId="0" borderId="13" xfId="0" applyFont="1" applyBorder="1" applyAlignment="1">
      <alignment horizontal="left"/>
    </xf>
    <xf numFmtId="191" fontId="1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3" fontId="1" fillId="0" borderId="21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91" fontId="1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3" fontId="7" fillId="0" borderId="10" xfId="0" applyNumberFormat="1" applyFont="1" applyBorder="1" applyAlignment="1">
      <alignment horizontal="left" wrapText="1"/>
    </xf>
    <xf numFmtId="0" fontId="0" fillId="0" borderId="16" xfId="0" applyFont="1" applyBorder="1" applyAlignment="1">
      <alignment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91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3" fontId="1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191" fontId="1" fillId="0" borderId="22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9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11" fillId="0" borderId="10" xfId="0" applyNumberFormat="1" applyFont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0" fontId="1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3" fontId="0" fillId="0" borderId="10" xfId="0" applyNumberFormat="1" applyFont="1" applyBorder="1" applyAlignment="1">
      <alignment horizontal="right" shrinkToFit="1"/>
    </xf>
    <xf numFmtId="3" fontId="0" fillId="0" borderId="21" xfId="0" applyNumberFormat="1" applyFont="1" applyBorder="1" applyAlignment="1">
      <alignment horizontal="right" shrinkToFit="1"/>
    </xf>
    <xf numFmtId="3" fontId="0" fillId="0" borderId="1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0" fillId="0" borderId="10" xfId="0" applyFont="1" applyBorder="1" applyAlignment="1">
      <alignment shrinkToFit="1"/>
    </xf>
    <xf numFmtId="3" fontId="0" fillId="0" borderId="0" xfId="0" applyNumberFormat="1" applyFont="1" applyAlignment="1">
      <alignment shrinkToFit="1"/>
    </xf>
    <xf numFmtId="0" fontId="0" fillId="0" borderId="21" xfId="0" applyFont="1" applyBorder="1" applyAlignment="1">
      <alignment shrinkToFit="1"/>
    </xf>
    <xf numFmtId="3" fontId="1" fillId="0" borderId="0" xfId="0" applyNumberFormat="1" applyFont="1" applyAlignment="1">
      <alignment shrinkToFit="1"/>
    </xf>
    <xf numFmtId="0" fontId="1" fillId="0" borderId="0" xfId="0" applyFont="1" applyAlignment="1">
      <alignment shrinkToFit="1"/>
    </xf>
    <xf numFmtId="3" fontId="0" fillId="0" borderId="21" xfId="0" applyNumberFormat="1" applyFont="1" applyBorder="1" applyAlignment="1">
      <alignment horizontal="left" shrinkToFit="1"/>
    </xf>
    <xf numFmtId="3" fontId="5" fillId="0" borderId="0" xfId="0" applyNumberFormat="1" applyFont="1" applyAlignment="1">
      <alignment shrinkToFit="1"/>
    </xf>
    <xf numFmtId="3" fontId="0" fillId="0" borderId="10" xfId="0" applyNumberFormat="1" applyFont="1" applyFill="1" applyBorder="1" applyAlignment="1">
      <alignment horizontal="left" shrinkToFit="1"/>
    </xf>
    <xf numFmtId="0" fontId="0" fillId="0" borderId="0" xfId="0" applyFont="1" applyFill="1" applyAlignment="1">
      <alignment shrinkToFit="1"/>
    </xf>
    <xf numFmtId="0" fontId="0" fillId="0" borderId="10" xfId="0" applyFont="1" applyBorder="1" applyAlignment="1">
      <alignment horizontal="left" shrinkToFit="1"/>
    </xf>
    <xf numFmtId="3" fontId="7" fillId="0" borderId="0" xfId="0" applyNumberFormat="1" applyFont="1" applyAlignment="1">
      <alignment shrinkToFit="1"/>
    </xf>
    <xf numFmtId="49" fontId="0" fillId="0" borderId="10" xfId="0" applyNumberFormat="1" applyFont="1" applyBorder="1" applyAlignment="1">
      <alignment horizontal="left" shrinkToFit="1"/>
    </xf>
    <xf numFmtId="3" fontId="0" fillId="0" borderId="13" xfId="0" applyNumberFormat="1" applyFont="1" applyBorder="1" applyAlignment="1">
      <alignment horizontal="right" shrinkToFit="1"/>
    </xf>
    <xf numFmtId="0" fontId="0" fillId="0" borderId="22" xfId="0" applyFont="1" applyBorder="1" applyAlignment="1">
      <alignment shrinkToFit="1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3" fontId="12" fillId="0" borderId="10" xfId="36" applyFont="1" applyBorder="1" applyAlignment="1">
      <alignment horizontal="right" vertical="center" wrapText="1"/>
    </xf>
    <xf numFmtId="43" fontId="5" fillId="0" borderId="22" xfId="36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2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6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9.5" customHeight="1"/>
  <cols>
    <col min="1" max="1" width="5.8515625" style="1" customWidth="1"/>
    <col min="2" max="2" width="6.00390625" style="1" customWidth="1"/>
    <col min="3" max="3" width="23.00390625" style="1" bestFit="1" customWidth="1"/>
    <col min="4" max="4" width="8.7109375" style="7" customWidth="1"/>
    <col min="5" max="5" width="9.7109375" style="1" customWidth="1"/>
    <col min="6" max="6" width="19.8515625" style="1" customWidth="1"/>
    <col min="7" max="7" width="9.140625" style="7" customWidth="1"/>
    <col min="8" max="8" width="8.7109375" style="7" customWidth="1"/>
    <col min="9" max="9" width="11.57421875" style="1" bestFit="1" customWidth="1"/>
    <col min="10" max="10" width="19.57421875" style="6" customWidth="1"/>
    <col min="11" max="11" width="7.140625" style="6" customWidth="1"/>
    <col min="12" max="12" width="30.57421875" style="6" customWidth="1"/>
    <col min="13" max="13" width="9.140625" style="1" customWidth="1"/>
    <col min="14" max="14" width="18.140625" style="1" bestFit="1" customWidth="1"/>
    <col min="15" max="16" width="9.140625" style="1" customWidth="1"/>
    <col min="17" max="17" width="19.28125" style="1" bestFit="1" customWidth="1"/>
    <col min="18" max="18" width="4.00390625" style="1" bestFit="1" customWidth="1"/>
    <col min="19" max="19" width="22.7109375" style="1" bestFit="1" customWidth="1"/>
    <col min="20" max="16384" width="9.140625" style="1" customWidth="1"/>
  </cols>
  <sheetData>
    <row r="1" spans="1:10" ht="19.5" customHeight="1">
      <c r="A1" s="5" t="s">
        <v>77</v>
      </c>
      <c r="B1" s="5"/>
      <c r="C1" s="5"/>
      <c r="D1" s="5"/>
      <c r="E1" s="5"/>
      <c r="F1" s="5"/>
      <c r="G1" s="5"/>
      <c r="H1" s="1"/>
      <c r="I1" s="6"/>
      <c r="J1" s="7"/>
    </row>
    <row r="2" spans="1:12" ht="19.5" customHeight="1">
      <c r="A2" s="5" t="s">
        <v>503</v>
      </c>
      <c r="G2" s="1"/>
      <c r="L2" s="1"/>
    </row>
    <row r="3" spans="1:7" ht="18" customHeight="1">
      <c r="A3" s="7" t="s">
        <v>504</v>
      </c>
      <c r="B3" s="8"/>
      <c r="C3" s="8"/>
      <c r="D3" s="8"/>
      <c r="E3" s="8"/>
      <c r="F3" s="8"/>
      <c r="G3" s="1"/>
    </row>
    <row r="4" spans="1:10" ht="19.5" customHeight="1">
      <c r="A4" s="5" t="s">
        <v>60</v>
      </c>
      <c r="B4" s="5"/>
      <c r="C4" s="5"/>
      <c r="D4" s="5"/>
      <c r="E4" s="5"/>
      <c r="F4" s="5"/>
      <c r="G4" s="5"/>
      <c r="H4" s="1"/>
      <c r="I4" s="6"/>
      <c r="J4" s="7"/>
    </row>
    <row r="5" spans="1:9" ht="19.5" customHeight="1" thickBot="1">
      <c r="A5" s="7" t="s">
        <v>515</v>
      </c>
      <c r="D5" s="1"/>
      <c r="H5" s="1"/>
      <c r="I5" s="6"/>
    </row>
    <row r="6" spans="1:12" s="7" customFormat="1" ht="19.5" customHeight="1" thickTop="1">
      <c r="A6" s="9" t="s">
        <v>16</v>
      </c>
      <c r="B6" s="10" t="s">
        <v>68</v>
      </c>
      <c r="C6" s="9" t="s">
        <v>67</v>
      </c>
      <c r="D6" s="10" t="s">
        <v>17</v>
      </c>
      <c r="E6" s="10" t="s">
        <v>96</v>
      </c>
      <c r="F6" s="10" t="s">
        <v>39</v>
      </c>
      <c r="G6" s="9" t="s">
        <v>38</v>
      </c>
      <c r="H6" s="10" t="s">
        <v>17</v>
      </c>
      <c r="I6" s="10" t="s">
        <v>96</v>
      </c>
      <c r="J6" s="10" t="s">
        <v>18</v>
      </c>
      <c r="K6" s="10" t="s">
        <v>19</v>
      </c>
      <c r="L6" s="10" t="s">
        <v>101</v>
      </c>
    </row>
    <row r="7" spans="1:13" s="7" customFormat="1" ht="19.5" customHeight="1" thickBot="1">
      <c r="A7" s="11" t="s">
        <v>66</v>
      </c>
      <c r="B7" s="12"/>
      <c r="C7" s="11"/>
      <c r="D7" s="12" t="s">
        <v>98</v>
      </c>
      <c r="E7" s="12"/>
      <c r="F7" s="12" t="s">
        <v>20</v>
      </c>
      <c r="G7" s="11"/>
      <c r="H7" s="12" t="s">
        <v>98</v>
      </c>
      <c r="I7" s="12"/>
      <c r="J7" s="12" t="s">
        <v>21</v>
      </c>
      <c r="K7" s="12" t="s">
        <v>22</v>
      </c>
      <c r="L7" s="12" t="s">
        <v>250</v>
      </c>
      <c r="M7" s="1"/>
    </row>
    <row r="8" spans="1:12" ht="19.5" customHeight="1" thickTop="1">
      <c r="A8" s="13"/>
      <c r="B8" s="14"/>
      <c r="C8" s="13"/>
      <c r="D8" s="14"/>
      <c r="E8" s="14"/>
      <c r="F8" s="14"/>
      <c r="G8" s="13"/>
      <c r="H8" s="14"/>
      <c r="I8" s="14"/>
      <c r="J8" s="14"/>
      <c r="K8" s="14"/>
      <c r="L8" s="14"/>
    </row>
    <row r="9" spans="1:12" ht="19.5" customHeight="1">
      <c r="A9" s="15"/>
      <c r="B9" s="15"/>
      <c r="C9" s="15"/>
      <c r="D9" s="3" t="s">
        <v>100</v>
      </c>
      <c r="E9" s="15"/>
      <c r="F9" s="16" t="s">
        <v>495</v>
      </c>
      <c r="G9" s="15"/>
      <c r="H9" s="15">
        <v>305</v>
      </c>
      <c r="I9" s="15"/>
      <c r="J9" s="4"/>
      <c r="K9" s="4"/>
      <c r="L9" s="4"/>
    </row>
    <row r="10" spans="1:12" ht="19.5" customHeight="1">
      <c r="A10" s="15"/>
      <c r="B10" s="15"/>
      <c r="C10" s="15"/>
      <c r="D10" s="15"/>
      <c r="E10" s="15"/>
      <c r="F10" s="15" t="s">
        <v>45</v>
      </c>
      <c r="G10" s="15"/>
      <c r="H10" s="15"/>
      <c r="I10" s="15"/>
      <c r="J10" s="16"/>
      <c r="K10" s="16"/>
      <c r="L10" s="16"/>
    </row>
    <row r="11" spans="1:12" ht="19.5" customHeight="1">
      <c r="A11" s="15"/>
      <c r="B11" s="15"/>
      <c r="C11" s="18"/>
      <c r="D11" s="15"/>
      <c r="E11" s="15"/>
      <c r="F11" s="15" t="s">
        <v>46</v>
      </c>
      <c r="G11" s="15"/>
      <c r="H11" s="15">
        <v>2</v>
      </c>
      <c r="I11" s="15"/>
      <c r="J11" s="16"/>
      <c r="K11" s="16"/>
      <c r="L11" s="16"/>
    </row>
    <row r="12" spans="1:12" ht="19.5" customHeight="1">
      <c r="A12" s="15"/>
      <c r="B12" s="15"/>
      <c r="C12" s="18"/>
      <c r="D12" s="15"/>
      <c r="E12" s="15"/>
      <c r="F12" s="15" t="s">
        <v>273</v>
      </c>
      <c r="G12" s="15"/>
      <c r="H12" s="15"/>
      <c r="I12" s="15"/>
      <c r="J12" s="16"/>
      <c r="K12" s="16"/>
      <c r="L12" s="16"/>
    </row>
    <row r="13" spans="1:12" ht="19.5" customHeight="1">
      <c r="A13" s="15"/>
      <c r="B13" s="15"/>
      <c r="C13" s="18"/>
      <c r="D13" s="15"/>
      <c r="E13" s="15"/>
      <c r="F13" s="15" t="s">
        <v>80</v>
      </c>
      <c r="G13" s="15"/>
      <c r="H13" s="22"/>
      <c r="I13" s="15"/>
      <c r="J13" s="16"/>
      <c r="K13" s="16"/>
      <c r="L13" s="16"/>
    </row>
    <row r="14" spans="1:12" ht="19.5" customHeight="1">
      <c r="A14" s="15"/>
      <c r="B14" s="15"/>
      <c r="C14" s="18"/>
      <c r="D14" s="15"/>
      <c r="E14" s="15"/>
      <c r="F14" s="15" t="s">
        <v>33</v>
      </c>
      <c r="G14" s="15"/>
      <c r="H14" s="22"/>
      <c r="I14" s="15"/>
      <c r="J14" s="16"/>
      <c r="K14" s="16"/>
      <c r="L14" s="16"/>
    </row>
    <row r="15" spans="1:12" ht="19.5" customHeight="1">
      <c r="A15" s="15"/>
      <c r="B15" s="15"/>
      <c r="C15" s="18"/>
      <c r="D15" s="15"/>
      <c r="E15" s="15"/>
      <c r="F15" s="15" t="s">
        <v>43</v>
      </c>
      <c r="G15" s="15"/>
      <c r="H15" s="22"/>
      <c r="I15" s="15"/>
      <c r="J15" s="16"/>
      <c r="K15" s="16"/>
      <c r="L15" s="16"/>
    </row>
    <row r="16" spans="1:12" s="7" customFormat="1" ht="19.5" customHeight="1">
      <c r="A16" s="3"/>
      <c r="B16" s="3"/>
      <c r="C16" s="17"/>
      <c r="D16" s="3"/>
      <c r="E16" s="3"/>
      <c r="F16" s="15" t="s">
        <v>44</v>
      </c>
      <c r="G16" s="15"/>
      <c r="H16" s="22"/>
      <c r="I16" s="3"/>
      <c r="J16" s="4"/>
      <c r="K16" s="4"/>
      <c r="L16" s="4"/>
    </row>
    <row r="17" spans="1:12" s="7" customFormat="1" ht="19.5" customHeight="1">
      <c r="A17" s="3"/>
      <c r="B17" s="3"/>
      <c r="C17" s="17"/>
      <c r="D17" s="3"/>
      <c r="E17" s="3"/>
      <c r="F17" s="15" t="s">
        <v>58</v>
      </c>
      <c r="G17" s="15"/>
      <c r="H17" s="22">
        <v>2</v>
      </c>
      <c r="I17" s="3"/>
      <c r="J17" s="4"/>
      <c r="K17" s="4"/>
      <c r="L17" s="4"/>
    </row>
    <row r="18" spans="1:12" ht="19.5" customHeight="1" thickBot="1">
      <c r="A18" s="15"/>
      <c r="B18" s="15"/>
      <c r="C18" s="18"/>
      <c r="D18" s="3"/>
      <c r="E18" s="15"/>
      <c r="F18" s="15" t="s">
        <v>274</v>
      </c>
      <c r="G18" s="15"/>
      <c r="H18" s="22"/>
      <c r="I18" s="15"/>
      <c r="J18" s="16"/>
      <c r="K18" s="16"/>
      <c r="L18" s="16"/>
    </row>
    <row r="19" spans="1:12" ht="19.5" customHeight="1" thickBot="1" thickTop="1">
      <c r="A19" s="15"/>
      <c r="B19" s="15"/>
      <c r="C19" s="18"/>
      <c r="D19" s="3"/>
      <c r="E19" s="15"/>
      <c r="F19" s="19" t="s">
        <v>505</v>
      </c>
      <c r="G19" s="20"/>
      <c r="H19" s="20">
        <f>H9+H10+H11+H12+H13-H14-H15-H16-H17-H18</f>
        <v>305</v>
      </c>
      <c r="I19" s="15"/>
      <c r="J19" s="15"/>
      <c r="K19" s="16"/>
      <c r="L19" s="16"/>
    </row>
    <row r="20" spans="1:12" s="106" customFormat="1" ht="19.5" customHeight="1" thickTop="1">
      <c r="A20" s="15"/>
      <c r="B20" s="15"/>
      <c r="C20" s="18"/>
      <c r="D20" s="3"/>
      <c r="E20" s="15"/>
      <c r="F20" s="15"/>
      <c r="G20" s="15"/>
      <c r="H20" s="53"/>
      <c r="I20" s="15"/>
      <c r="J20" s="15"/>
      <c r="K20" s="16"/>
      <c r="L20" s="16"/>
    </row>
    <row r="21" spans="1:12" s="106" customFormat="1" ht="19.5" customHeight="1">
      <c r="A21" s="15"/>
      <c r="B21" s="15"/>
      <c r="C21" s="18"/>
      <c r="D21" s="3"/>
      <c r="E21" s="15"/>
      <c r="F21" s="15"/>
      <c r="G21" s="15"/>
      <c r="H21" s="53"/>
      <c r="I21" s="15"/>
      <c r="J21" s="15"/>
      <c r="K21" s="16"/>
      <c r="L21" s="16"/>
    </row>
    <row r="22" spans="1:12" s="106" customFormat="1" ht="19.5" customHeight="1">
      <c r="A22" s="15"/>
      <c r="B22" s="15"/>
      <c r="C22" s="15"/>
      <c r="D22" s="3" t="s">
        <v>100</v>
      </c>
      <c r="E22" s="15"/>
      <c r="F22" s="15" t="s">
        <v>270</v>
      </c>
      <c r="G22" s="15">
        <f>H9</f>
        <v>305</v>
      </c>
      <c r="H22" s="149"/>
      <c r="I22" s="21"/>
      <c r="J22" s="16"/>
      <c r="K22" s="16"/>
      <c r="L22" s="16"/>
    </row>
    <row r="23" spans="1:12" s="106" customFormat="1" ht="19.5" customHeight="1">
      <c r="A23" s="15"/>
      <c r="B23" s="15"/>
      <c r="C23" s="15"/>
      <c r="D23" s="3"/>
      <c r="E23" s="15"/>
      <c r="F23" s="3" t="s">
        <v>492</v>
      </c>
      <c r="G23" s="3">
        <f>H10+H11+H12+H13</f>
        <v>2</v>
      </c>
      <c r="H23" s="149"/>
      <c r="I23" s="21"/>
      <c r="J23" s="16"/>
      <c r="K23" s="16"/>
      <c r="L23" s="16"/>
    </row>
    <row r="24" spans="1:12" s="106" customFormat="1" ht="19.5" customHeight="1" thickBot="1">
      <c r="A24" s="15"/>
      <c r="B24" s="15"/>
      <c r="C24" s="15"/>
      <c r="D24" s="3"/>
      <c r="E24" s="15"/>
      <c r="F24" s="15" t="s">
        <v>493</v>
      </c>
      <c r="G24" s="15">
        <f>H14+H15+H16+H17+H18</f>
        <v>2</v>
      </c>
      <c r="H24" s="149"/>
      <c r="I24" s="21"/>
      <c r="J24" s="16"/>
      <c r="K24" s="16"/>
      <c r="L24" s="16"/>
    </row>
    <row r="25" spans="1:12" s="106" customFormat="1" ht="19.5" customHeight="1" thickBot="1">
      <c r="A25" s="15"/>
      <c r="B25" s="15"/>
      <c r="C25" s="15"/>
      <c r="D25" s="3"/>
      <c r="E25" s="15"/>
      <c r="F25" s="19" t="s">
        <v>506</v>
      </c>
      <c r="G25" s="150">
        <f>G22+G23-G24</f>
        <v>305</v>
      </c>
      <c r="H25" s="149"/>
      <c r="I25" s="21"/>
      <c r="J25" s="16"/>
      <c r="K25" s="16"/>
      <c r="L25" s="16"/>
    </row>
    <row r="26" spans="1:12" ht="19.5" customHeight="1" thickTop="1">
      <c r="A26" s="15"/>
      <c r="B26" s="15"/>
      <c r="C26" s="15"/>
      <c r="D26" s="3"/>
      <c r="E26" s="15"/>
      <c r="F26" s="15"/>
      <c r="G26" s="3"/>
      <c r="H26" s="3"/>
      <c r="I26" s="15"/>
      <c r="J26" s="16"/>
      <c r="K26" s="16"/>
      <c r="L26" s="16"/>
    </row>
    <row r="27" spans="1:12" ht="19.5" customHeight="1">
      <c r="A27" s="15"/>
      <c r="B27" s="15"/>
      <c r="C27" s="15"/>
      <c r="D27" s="3"/>
      <c r="E27" s="15"/>
      <c r="F27" s="15"/>
      <c r="G27" s="3"/>
      <c r="H27" s="3"/>
      <c r="I27" s="15"/>
      <c r="J27" s="16"/>
      <c r="K27" s="16"/>
      <c r="L27" s="16"/>
    </row>
    <row r="28" spans="1:12" ht="19.5" customHeight="1">
      <c r="A28" s="15"/>
      <c r="B28" s="15"/>
      <c r="C28" s="23"/>
      <c r="D28" s="3"/>
      <c r="E28" s="15"/>
      <c r="F28" s="15"/>
      <c r="G28" s="15"/>
      <c r="H28" s="3"/>
      <c r="I28" s="15"/>
      <c r="J28" s="16"/>
      <c r="K28" s="16"/>
      <c r="L28" s="16"/>
    </row>
    <row r="29" spans="1:22" ht="19.5" customHeight="1">
      <c r="A29" s="23"/>
      <c r="B29" s="15"/>
      <c r="C29" s="136"/>
      <c r="D29" s="147"/>
      <c r="E29" s="15"/>
      <c r="F29" s="15"/>
      <c r="G29" s="147"/>
      <c r="H29" s="4"/>
      <c r="I29" s="3"/>
      <c r="J29" s="8"/>
      <c r="K29" s="16"/>
      <c r="L29" s="16"/>
      <c r="M29" s="8"/>
      <c r="R29" s="6"/>
      <c r="T29" s="6"/>
      <c r="V29" s="6"/>
    </row>
    <row r="30" spans="1:22" s="106" customFormat="1" ht="19.5" customHeight="1">
      <c r="A30" s="146"/>
      <c r="B30" s="21"/>
      <c r="C30" s="148"/>
      <c r="D30" s="99"/>
      <c r="E30" s="95"/>
      <c r="F30" s="95"/>
      <c r="G30" s="3"/>
      <c r="H30" s="98"/>
      <c r="I30" s="96"/>
      <c r="J30" s="108"/>
      <c r="K30" s="96"/>
      <c r="L30" s="99"/>
      <c r="R30" s="107"/>
      <c r="T30" s="107"/>
      <c r="V30" s="107"/>
    </row>
    <row r="31" spans="1:22" s="106" customFormat="1" ht="19.5" customHeight="1">
      <c r="A31" s="105"/>
      <c r="B31" s="21"/>
      <c r="C31" s="95"/>
      <c r="D31" s="99"/>
      <c r="E31" s="135"/>
      <c r="F31" s="96"/>
      <c r="G31" s="98"/>
      <c r="H31" s="98"/>
      <c r="I31" s="135"/>
      <c r="J31" s="95"/>
      <c r="K31" s="96"/>
      <c r="L31" s="95"/>
      <c r="M31" s="137"/>
      <c r="R31" s="107"/>
      <c r="T31" s="107"/>
      <c r="V31" s="107"/>
    </row>
    <row r="32" spans="1:12" ht="19.5" customHeight="1">
      <c r="A32" s="15"/>
      <c r="B32" s="15"/>
      <c r="C32" s="15"/>
      <c r="D32" s="3"/>
      <c r="E32" s="15"/>
      <c r="F32" s="15"/>
      <c r="G32" s="15"/>
      <c r="H32" s="15"/>
      <c r="I32" s="21"/>
      <c r="J32" s="16"/>
      <c r="K32" s="16"/>
      <c r="L32" s="16"/>
    </row>
    <row r="33" spans="1:12" ht="19.5" customHeight="1">
      <c r="A33" s="15"/>
      <c r="B33" s="15"/>
      <c r="C33" s="23" t="s">
        <v>99</v>
      </c>
      <c r="D33" s="3"/>
      <c r="E33" s="15"/>
      <c r="F33" s="15"/>
      <c r="G33" s="15"/>
      <c r="H33" s="3"/>
      <c r="I33" s="15"/>
      <c r="J33" s="16"/>
      <c r="K33" s="16"/>
      <c r="L33" s="16"/>
    </row>
    <row r="34" spans="1:12" ht="19.5" customHeight="1">
      <c r="A34" s="15"/>
      <c r="B34" s="15"/>
      <c r="C34" s="152"/>
      <c r="D34" s="3"/>
      <c r="E34" s="15"/>
      <c r="F34" s="18"/>
      <c r="G34" s="15"/>
      <c r="H34" s="3"/>
      <c r="I34" s="15"/>
      <c r="J34" s="136"/>
      <c r="K34" s="16"/>
      <c r="L34" s="96"/>
    </row>
    <row r="35" spans="1:22" ht="19.5" customHeight="1">
      <c r="A35" s="146" t="s">
        <v>481</v>
      </c>
      <c r="B35" s="158">
        <v>1</v>
      </c>
      <c r="C35" s="136" t="s">
        <v>509</v>
      </c>
      <c r="D35" s="3" t="s">
        <v>100</v>
      </c>
      <c r="E35" s="136" t="s">
        <v>251</v>
      </c>
      <c r="F35" s="15" t="s">
        <v>398</v>
      </c>
      <c r="G35" s="3" t="s">
        <v>46</v>
      </c>
      <c r="H35" s="3" t="s">
        <v>510</v>
      </c>
      <c r="I35" s="136" t="s">
        <v>511</v>
      </c>
      <c r="J35" s="15" t="s">
        <v>512</v>
      </c>
      <c r="K35" s="16" t="s">
        <v>494</v>
      </c>
      <c r="L35" s="4" t="s">
        <v>501</v>
      </c>
      <c r="M35" s="8"/>
      <c r="R35" s="6"/>
      <c r="T35" s="6"/>
      <c r="V35" s="6"/>
    </row>
    <row r="36" spans="1:22" ht="19.5" customHeight="1">
      <c r="A36" s="146" t="s">
        <v>481</v>
      </c>
      <c r="B36" s="158">
        <v>2</v>
      </c>
      <c r="C36" s="136" t="s">
        <v>513</v>
      </c>
      <c r="D36" s="3" t="s">
        <v>100</v>
      </c>
      <c r="E36" s="136" t="s">
        <v>251</v>
      </c>
      <c r="F36" s="15" t="s">
        <v>398</v>
      </c>
      <c r="G36" s="3" t="s">
        <v>46</v>
      </c>
      <c r="H36" s="3" t="s">
        <v>510</v>
      </c>
      <c r="I36" s="136" t="s">
        <v>511</v>
      </c>
      <c r="J36" s="15" t="s">
        <v>512</v>
      </c>
      <c r="K36" s="16" t="s">
        <v>494</v>
      </c>
      <c r="L36" s="16" t="s">
        <v>514</v>
      </c>
      <c r="M36" s="8"/>
      <c r="R36" s="6"/>
      <c r="T36" s="6"/>
      <c r="V36" s="6"/>
    </row>
    <row r="37" spans="1:22" ht="19.5" customHeight="1">
      <c r="A37" s="23"/>
      <c r="B37" s="15"/>
      <c r="C37" s="136"/>
      <c r="D37" s="3"/>
      <c r="E37" s="136"/>
      <c r="F37" s="15"/>
      <c r="G37" s="3"/>
      <c r="H37" s="3"/>
      <c r="I37" s="16"/>
      <c r="J37" s="16"/>
      <c r="K37" s="16"/>
      <c r="L37" s="16"/>
      <c r="M37" s="8"/>
      <c r="R37" s="6"/>
      <c r="T37" s="6"/>
      <c r="V37" s="6"/>
    </row>
    <row r="38" spans="1:22" ht="19.5" customHeight="1">
      <c r="A38" s="23"/>
      <c r="B38" s="15"/>
      <c r="C38" s="136"/>
      <c r="D38" s="3"/>
      <c r="E38" s="136"/>
      <c r="F38" s="15"/>
      <c r="G38" s="3"/>
      <c r="H38" s="3"/>
      <c r="I38" s="16"/>
      <c r="J38" s="16"/>
      <c r="K38" s="16"/>
      <c r="L38" s="16"/>
      <c r="M38" s="8"/>
      <c r="R38" s="6"/>
      <c r="T38" s="6"/>
      <c r="V38" s="6"/>
    </row>
    <row r="39" spans="1:22" ht="19.5" customHeight="1">
      <c r="A39" s="23"/>
      <c r="B39" s="15"/>
      <c r="C39" s="136"/>
      <c r="D39" s="3"/>
      <c r="E39" s="136"/>
      <c r="F39" s="15"/>
      <c r="G39" s="3"/>
      <c r="H39" s="3"/>
      <c r="I39" s="16"/>
      <c r="J39" s="16"/>
      <c r="K39" s="16"/>
      <c r="L39" s="16"/>
      <c r="M39" s="8"/>
      <c r="R39" s="6"/>
      <c r="T39" s="6"/>
      <c r="V39" s="6"/>
    </row>
    <row r="40" spans="1:22" s="106" customFormat="1" ht="19.5" customHeight="1">
      <c r="A40" s="153"/>
      <c r="B40" s="21"/>
      <c r="C40" s="154"/>
      <c r="D40" s="99"/>
      <c r="E40" s="96"/>
      <c r="F40" s="154"/>
      <c r="G40" s="98"/>
      <c r="H40" s="99"/>
      <c r="I40" s="95"/>
      <c r="J40" s="135"/>
      <c r="K40" s="96"/>
      <c r="L40" s="96"/>
      <c r="M40" s="137"/>
      <c r="R40" s="107"/>
      <c r="T40" s="107"/>
      <c r="V40" s="107"/>
    </row>
    <row r="41" spans="1:22" ht="19.5" customHeight="1">
      <c r="A41" s="146" t="s">
        <v>66</v>
      </c>
      <c r="B41" s="21">
        <v>1</v>
      </c>
      <c r="C41" s="136" t="s">
        <v>496</v>
      </c>
      <c r="D41" s="99" t="s">
        <v>100</v>
      </c>
      <c r="E41" s="95" t="s">
        <v>42</v>
      </c>
      <c r="F41" s="108" t="s">
        <v>433</v>
      </c>
      <c r="G41" s="98" t="s">
        <v>58</v>
      </c>
      <c r="H41" s="99" t="s">
        <v>498</v>
      </c>
      <c r="I41" s="95" t="s">
        <v>499</v>
      </c>
      <c r="J41" s="95" t="s">
        <v>500</v>
      </c>
      <c r="K41" s="96" t="s">
        <v>494</v>
      </c>
      <c r="L41" s="96" t="s">
        <v>501</v>
      </c>
      <c r="M41" s="106"/>
      <c r="R41" s="6"/>
      <c r="T41" s="6"/>
      <c r="V41" s="6"/>
    </row>
    <row r="42" spans="1:22" ht="19.5" customHeight="1">
      <c r="A42" s="146" t="s">
        <v>66</v>
      </c>
      <c r="B42" s="158">
        <v>2</v>
      </c>
      <c r="C42" s="136" t="s">
        <v>497</v>
      </c>
      <c r="D42" s="99" t="s">
        <v>100</v>
      </c>
      <c r="E42" s="95" t="s">
        <v>42</v>
      </c>
      <c r="F42" s="108" t="s">
        <v>433</v>
      </c>
      <c r="G42" s="98" t="s">
        <v>58</v>
      </c>
      <c r="H42" s="99" t="s">
        <v>498</v>
      </c>
      <c r="I42" s="95" t="s">
        <v>499</v>
      </c>
      <c r="J42" s="95" t="s">
        <v>500</v>
      </c>
      <c r="K42" s="96" t="s">
        <v>494</v>
      </c>
      <c r="L42" s="16" t="s">
        <v>502</v>
      </c>
      <c r="M42" s="8"/>
      <c r="R42" s="6"/>
      <c r="T42" s="6"/>
      <c r="V42" s="6"/>
    </row>
    <row r="43" spans="1:22" s="106" customFormat="1" ht="19.5" customHeight="1">
      <c r="A43" s="146"/>
      <c r="B43" s="21"/>
      <c r="C43" s="95"/>
      <c r="D43" s="99"/>
      <c r="E43" s="95"/>
      <c r="F43" s="108"/>
      <c r="G43" s="98"/>
      <c r="H43" s="99"/>
      <c r="I43" s="95"/>
      <c r="J43" s="95"/>
      <c r="K43" s="96"/>
      <c r="L43" s="16"/>
      <c r="M43" s="8"/>
      <c r="R43" s="107"/>
      <c r="T43" s="107"/>
      <c r="V43" s="107"/>
    </row>
    <row r="44" spans="1:22" ht="19.5" customHeight="1">
      <c r="A44" s="146"/>
      <c r="B44" s="158"/>
      <c r="C44" s="135"/>
      <c r="D44" s="99"/>
      <c r="E44" s="95"/>
      <c r="F44" s="108"/>
      <c r="G44" s="98"/>
      <c r="H44" s="99"/>
      <c r="I44" s="95"/>
      <c r="J44" s="95"/>
      <c r="K44" s="96"/>
      <c r="L44" s="16"/>
      <c r="M44" s="8"/>
      <c r="R44" s="6"/>
      <c r="T44" s="6"/>
      <c r="V44" s="6"/>
    </row>
    <row r="45" spans="1:22" s="106" customFormat="1" ht="19.5" customHeight="1">
      <c r="A45" s="146"/>
      <c r="B45" s="21"/>
      <c r="C45" s="95"/>
      <c r="D45" s="99"/>
      <c r="E45" s="135"/>
      <c r="F45" s="96"/>
      <c r="G45" s="98"/>
      <c r="H45" s="99"/>
      <c r="I45" s="95"/>
      <c r="J45" s="95"/>
      <c r="K45" s="96"/>
      <c r="L45" s="95"/>
      <c r="M45" s="137"/>
      <c r="R45" s="107"/>
      <c r="T45" s="107"/>
      <c r="V45" s="107"/>
    </row>
    <row r="46" spans="1:14" s="106" customFormat="1" ht="19.5" customHeight="1">
      <c r="A46" s="105"/>
      <c r="B46" s="21"/>
      <c r="C46" s="136"/>
      <c r="D46" s="155"/>
      <c r="E46" s="156"/>
      <c r="F46" s="156"/>
      <c r="G46" s="3"/>
      <c r="H46" s="155"/>
      <c r="I46" s="156"/>
      <c r="J46" s="156"/>
      <c r="K46" s="99"/>
      <c r="L46" s="16"/>
      <c r="M46" s="157"/>
      <c r="N46" s="1"/>
    </row>
    <row r="47" spans="1:22" s="106" customFormat="1" ht="19.5" customHeight="1">
      <c r="A47" s="146"/>
      <c r="B47" s="21"/>
      <c r="C47" s="95"/>
      <c r="D47" s="151"/>
      <c r="E47" s="135"/>
      <c r="F47" s="96"/>
      <c r="G47" s="98"/>
      <c r="H47" s="99"/>
      <c r="I47" s="95"/>
      <c r="J47" s="95"/>
      <c r="K47" s="96"/>
      <c r="L47" s="16"/>
      <c r="M47" s="137"/>
      <c r="R47" s="107"/>
      <c r="T47" s="107"/>
      <c r="V47" s="107"/>
    </row>
    <row r="48" spans="1:14" s="106" customFormat="1" ht="19.5" customHeight="1">
      <c r="A48" s="105"/>
      <c r="B48" s="21"/>
      <c r="C48" s="136"/>
      <c r="D48" s="155"/>
      <c r="E48" s="156"/>
      <c r="F48" s="156"/>
      <c r="G48" s="3"/>
      <c r="H48" s="155"/>
      <c r="I48" s="156"/>
      <c r="J48" s="156"/>
      <c r="K48" s="99"/>
      <c r="L48" s="16"/>
      <c r="M48" s="157"/>
      <c r="N48" s="1"/>
    </row>
    <row r="49" spans="1:22" s="106" customFormat="1" ht="19.5" customHeight="1">
      <c r="A49" s="146"/>
      <c r="B49" s="21"/>
      <c r="C49" s="95"/>
      <c r="D49" s="151"/>
      <c r="E49" s="135"/>
      <c r="F49" s="96"/>
      <c r="G49" s="98"/>
      <c r="H49" s="99"/>
      <c r="I49" s="95"/>
      <c r="J49" s="95"/>
      <c r="K49" s="96"/>
      <c r="L49" s="16"/>
      <c r="M49" s="137"/>
      <c r="R49" s="107"/>
      <c r="T49" s="107"/>
      <c r="V49" s="107"/>
    </row>
    <row r="50" spans="1:22" s="106" customFormat="1" ht="19.5" customHeight="1">
      <c r="A50" s="146"/>
      <c r="B50" s="21"/>
      <c r="C50" s="95"/>
      <c r="D50" s="151"/>
      <c r="E50" s="135"/>
      <c r="F50" s="96"/>
      <c r="G50" s="98"/>
      <c r="H50" s="99"/>
      <c r="I50" s="95"/>
      <c r="J50" s="95"/>
      <c r="K50" s="96"/>
      <c r="L50" s="16"/>
      <c r="M50" s="137"/>
      <c r="R50" s="107"/>
      <c r="T50" s="107"/>
      <c r="V50" s="107"/>
    </row>
    <row r="51" spans="1:22" s="106" customFormat="1" ht="19.5" customHeight="1">
      <c r="A51" s="146"/>
      <c r="B51" s="21"/>
      <c r="C51" s="95"/>
      <c r="D51" s="151"/>
      <c r="E51" s="135"/>
      <c r="F51" s="96"/>
      <c r="G51" s="98"/>
      <c r="H51" s="99"/>
      <c r="I51" s="95"/>
      <c r="J51" s="95"/>
      <c r="K51" s="96"/>
      <c r="L51" s="16"/>
      <c r="M51" s="137"/>
      <c r="R51" s="107"/>
      <c r="T51" s="107"/>
      <c r="V51" s="107"/>
    </row>
    <row r="52" spans="1:22" s="106" customFormat="1" ht="19.5" customHeight="1">
      <c r="A52" s="146"/>
      <c r="B52" s="21"/>
      <c r="C52" s="95"/>
      <c r="D52" s="151"/>
      <c r="E52" s="135"/>
      <c r="F52" s="96"/>
      <c r="G52" s="98"/>
      <c r="H52" s="99"/>
      <c r="I52" s="95"/>
      <c r="J52" s="95"/>
      <c r="K52" s="96"/>
      <c r="L52" s="16"/>
      <c r="M52" s="137"/>
      <c r="R52" s="107"/>
      <c r="T52" s="107"/>
      <c r="V52" s="107"/>
    </row>
    <row r="53" spans="1:22" s="106" customFormat="1" ht="19.5" customHeight="1">
      <c r="A53" s="146"/>
      <c r="B53" s="21"/>
      <c r="C53" s="95"/>
      <c r="D53" s="151"/>
      <c r="E53" s="135"/>
      <c r="F53" s="96"/>
      <c r="G53" s="98"/>
      <c r="H53" s="99"/>
      <c r="I53" s="95"/>
      <c r="J53" s="95"/>
      <c r="K53" s="96"/>
      <c r="L53" s="16"/>
      <c r="M53" s="137"/>
      <c r="R53" s="107"/>
      <c r="T53" s="107"/>
      <c r="V53" s="107"/>
    </row>
    <row r="54" spans="1:22" s="106" customFormat="1" ht="19.5" customHeight="1">
      <c r="A54" s="146"/>
      <c r="B54" s="21"/>
      <c r="C54" s="95"/>
      <c r="D54" s="151"/>
      <c r="E54" s="135"/>
      <c r="F54" s="96"/>
      <c r="G54" s="98"/>
      <c r="H54" s="99"/>
      <c r="I54" s="95"/>
      <c r="J54" s="95"/>
      <c r="K54" s="96"/>
      <c r="L54" s="16"/>
      <c r="M54" s="137"/>
      <c r="R54" s="107"/>
      <c r="T54" s="107"/>
      <c r="V54" s="107"/>
    </row>
    <row r="55" spans="1:22" s="106" customFormat="1" ht="19.5" customHeight="1">
      <c r="A55" s="146"/>
      <c r="B55" s="21"/>
      <c r="C55" s="95"/>
      <c r="D55" s="151"/>
      <c r="E55" s="135"/>
      <c r="F55" s="96"/>
      <c r="G55" s="98"/>
      <c r="H55" s="99"/>
      <c r="I55" s="95"/>
      <c r="J55" s="95"/>
      <c r="K55" s="96"/>
      <c r="L55" s="16"/>
      <c r="M55" s="137"/>
      <c r="R55" s="107"/>
      <c r="T55" s="107"/>
      <c r="V55" s="107"/>
    </row>
    <row r="56" spans="1:22" s="106" customFormat="1" ht="19.5" customHeight="1">
      <c r="A56" s="105"/>
      <c r="B56" s="21"/>
      <c r="C56" s="95"/>
      <c r="D56" s="151"/>
      <c r="E56" s="135"/>
      <c r="F56" s="96"/>
      <c r="G56" s="98"/>
      <c r="H56" s="98"/>
      <c r="I56" s="135"/>
      <c r="J56" s="95"/>
      <c r="K56" s="96"/>
      <c r="L56" s="95"/>
      <c r="M56" s="137"/>
      <c r="R56" s="107"/>
      <c r="T56" s="107"/>
      <c r="V56" s="107"/>
    </row>
    <row r="57" spans="1:12" s="106" customFormat="1" ht="18.75" customHeight="1">
      <c r="A57" s="146"/>
      <c r="B57" s="158"/>
      <c r="C57" s="108"/>
      <c r="D57" s="99"/>
      <c r="E57" s="95"/>
      <c r="F57" s="108"/>
      <c r="G57" s="98"/>
      <c r="H57" s="99"/>
      <c r="I57" s="95"/>
      <c r="J57" s="159"/>
      <c r="K57" s="96"/>
      <c r="L57" s="96"/>
    </row>
    <row r="58" spans="1:22" ht="19.5" customHeight="1">
      <c r="A58" s="146"/>
      <c r="B58" s="21"/>
      <c r="C58" s="136"/>
      <c r="D58" s="99"/>
      <c r="E58" s="95"/>
      <c r="F58" s="108"/>
      <c r="G58" s="98"/>
      <c r="H58" s="99"/>
      <c r="I58" s="95"/>
      <c r="J58" s="95"/>
      <c r="K58" s="96"/>
      <c r="L58" s="96"/>
      <c r="M58" s="106"/>
      <c r="R58" s="6"/>
      <c r="T58" s="6"/>
      <c r="V58" s="6"/>
    </row>
    <row r="59" spans="1:22" ht="19.5" customHeight="1">
      <c r="A59" s="146"/>
      <c r="B59" s="158"/>
      <c r="C59" s="136"/>
      <c r="D59" s="99"/>
      <c r="E59" s="95"/>
      <c r="F59" s="108"/>
      <c r="G59" s="98"/>
      <c r="H59" s="99"/>
      <c r="I59" s="95"/>
      <c r="J59" s="95"/>
      <c r="K59" s="96"/>
      <c r="L59" s="16"/>
      <c r="M59" s="8"/>
      <c r="R59" s="6"/>
      <c r="T59" s="6"/>
      <c r="V59" s="6"/>
    </row>
    <row r="60" spans="1:22" s="106" customFormat="1" ht="19.5" customHeight="1">
      <c r="A60" s="146"/>
      <c r="B60" s="21"/>
      <c r="C60" s="95"/>
      <c r="D60" s="99"/>
      <c r="E60" s="95"/>
      <c r="F60" s="108"/>
      <c r="G60" s="98"/>
      <c r="H60" s="99"/>
      <c r="I60" s="95"/>
      <c r="J60" s="95"/>
      <c r="K60" s="96"/>
      <c r="L60" s="16"/>
      <c r="M60" s="8"/>
      <c r="R60" s="107"/>
      <c r="T60" s="107"/>
      <c r="V60" s="107"/>
    </row>
    <row r="61" spans="1:12" ht="20.25" customHeight="1" thickBot="1">
      <c r="A61" s="25"/>
      <c r="B61" s="26"/>
      <c r="C61" s="26"/>
      <c r="D61" s="27"/>
      <c r="E61" s="28"/>
      <c r="F61" s="28"/>
      <c r="G61" s="27"/>
      <c r="H61" s="27"/>
      <c r="I61" s="28"/>
      <c r="J61" s="28"/>
      <c r="K61" s="28"/>
      <c r="L61" s="28"/>
    </row>
  </sheetData>
  <sheetProtection/>
  <printOptions/>
  <pageMargins left="0.27" right="0.2362204724409449" top="0.4330708661417323" bottom="0.16" header="0.4330708661417323" footer="0.1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5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5.7109375" style="29" customWidth="1"/>
    <col min="2" max="2" width="16.00390625" style="29" customWidth="1"/>
    <col min="3" max="3" width="27.421875" style="29" bestFit="1" customWidth="1"/>
    <col min="4" max="4" width="5.8515625" style="29" customWidth="1"/>
    <col min="5" max="5" width="30.8515625" style="30" customWidth="1"/>
    <col min="6" max="6" width="8.421875" style="90" customWidth="1"/>
    <col min="7" max="7" width="10.28125" style="91" customWidth="1"/>
    <col min="8" max="9" width="7.421875" style="91" customWidth="1"/>
    <col min="10" max="10" width="13.57421875" style="92" bestFit="1" customWidth="1"/>
    <col min="11" max="11" width="33.00390625" style="113" customWidth="1"/>
    <col min="12" max="12" width="22.140625" style="110" customWidth="1"/>
    <col min="13" max="16" width="22.140625" style="29" customWidth="1"/>
    <col min="17" max="16384" width="9.140625" style="29" customWidth="1"/>
  </cols>
  <sheetData>
    <row r="1" spans="1:11" ht="19.5" customHeight="1">
      <c r="A1" s="5" t="s">
        <v>61</v>
      </c>
      <c r="B1" s="5"/>
      <c r="C1" s="5"/>
      <c r="D1" s="5"/>
      <c r="E1" s="5"/>
      <c r="F1" s="5"/>
      <c r="G1" s="5"/>
      <c r="H1" s="5"/>
      <c r="I1" s="139">
        <v>435</v>
      </c>
      <c r="J1" s="139" t="s">
        <v>482</v>
      </c>
      <c r="K1" s="109"/>
    </row>
    <row r="2" spans="1:11" ht="19.5" customHeight="1">
      <c r="A2" s="5" t="s">
        <v>60</v>
      </c>
      <c r="B2" s="5"/>
      <c r="C2" s="5"/>
      <c r="D2" s="5"/>
      <c r="E2" s="5"/>
      <c r="F2" s="5"/>
      <c r="G2" s="5"/>
      <c r="H2" s="5"/>
      <c r="I2" s="140">
        <v>20</v>
      </c>
      <c r="J2" s="141" t="s">
        <v>483</v>
      </c>
      <c r="K2" s="111"/>
    </row>
    <row r="3" spans="1:11" ht="19.5" customHeight="1">
      <c r="A3" s="31" t="s">
        <v>488</v>
      </c>
      <c r="B3" s="31"/>
      <c r="C3" s="31"/>
      <c r="D3" s="31"/>
      <c r="E3" s="31"/>
      <c r="F3" s="31"/>
      <c r="G3" s="31"/>
      <c r="H3" s="31"/>
      <c r="I3" s="160">
        <f>SUM(I1:I2)</f>
        <v>455</v>
      </c>
      <c r="J3" s="139" t="s">
        <v>484</v>
      </c>
      <c r="K3" s="112"/>
    </row>
    <row r="4" spans="1:14" s="138" customFormat="1" ht="19.5" customHeight="1">
      <c r="A4" s="7" t="s">
        <v>507</v>
      </c>
      <c r="B4" s="32"/>
      <c r="C4" s="32"/>
      <c r="D4" s="32"/>
      <c r="E4" s="32"/>
      <c r="F4" s="32"/>
      <c r="G4" s="32"/>
      <c r="H4" s="32"/>
      <c r="I4" s="32"/>
      <c r="N4" s="97"/>
    </row>
    <row r="5" spans="1:10" ht="19.5" customHeight="1">
      <c r="A5" s="33" t="s">
        <v>508</v>
      </c>
      <c r="B5" s="33"/>
      <c r="C5" s="33"/>
      <c r="D5" s="33"/>
      <c r="E5" s="33"/>
      <c r="F5" s="33"/>
      <c r="G5" s="33"/>
      <c r="H5" s="33"/>
      <c r="I5" s="33"/>
      <c r="J5" s="33"/>
    </row>
    <row r="6" spans="1:12" s="2" customFormat="1" ht="19.5" customHeight="1">
      <c r="A6" s="34" t="s">
        <v>68</v>
      </c>
      <c r="B6" s="34" t="s">
        <v>39</v>
      </c>
      <c r="C6" s="34"/>
      <c r="D6" s="34" t="s">
        <v>6</v>
      </c>
      <c r="E6" s="34" t="s">
        <v>67</v>
      </c>
      <c r="F6" s="34" t="s">
        <v>7</v>
      </c>
      <c r="G6" s="34" t="s">
        <v>8</v>
      </c>
      <c r="H6" s="34" t="s">
        <v>64</v>
      </c>
      <c r="I6" s="34" t="s">
        <v>479</v>
      </c>
      <c r="J6" s="34" t="s">
        <v>65</v>
      </c>
      <c r="K6" s="114" t="s">
        <v>9</v>
      </c>
      <c r="L6" s="113"/>
    </row>
    <row r="7" spans="1:14" s="36" customFormat="1" ht="19.5" customHeight="1">
      <c r="A7" s="35"/>
      <c r="B7" s="35" t="s">
        <v>20</v>
      </c>
      <c r="C7" s="35"/>
      <c r="D7" s="35" t="s">
        <v>68</v>
      </c>
      <c r="E7" s="35" t="s">
        <v>5</v>
      </c>
      <c r="F7" s="35" t="s">
        <v>10</v>
      </c>
      <c r="G7" s="35" t="s">
        <v>11</v>
      </c>
      <c r="H7" s="35"/>
      <c r="I7" s="35" t="s">
        <v>480</v>
      </c>
      <c r="J7" s="35"/>
      <c r="K7" s="115" t="s">
        <v>12</v>
      </c>
      <c r="L7" s="116"/>
      <c r="N7" s="32"/>
    </row>
    <row r="8" spans="1:11" ht="19.5" customHeight="1">
      <c r="A8" s="37">
        <v>1</v>
      </c>
      <c r="B8" s="38" t="s">
        <v>258</v>
      </c>
      <c r="C8" s="43" t="s">
        <v>90</v>
      </c>
      <c r="D8" s="44">
        <v>1</v>
      </c>
      <c r="E8" s="45" t="s">
        <v>104</v>
      </c>
      <c r="F8" s="46">
        <v>1</v>
      </c>
      <c r="G8" s="142">
        <f aca="true" t="shared" si="0" ref="G8:G39">SUM($I$1*F8)</f>
        <v>435</v>
      </c>
      <c r="H8" s="143"/>
      <c r="I8" s="142">
        <f aca="true" t="shared" si="1" ref="I8:I39">SUM($I$2*F8)</f>
        <v>20</v>
      </c>
      <c r="J8" s="144">
        <f aca="true" t="shared" si="2" ref="J8:J39">G8+H8+I8</f>
        <v>455</v>
      </c>
      <c r="K8" s="118"/>
    </row>
    <row r="9" spans="1:12" s="5" customFormat="1" ht="19.5" customHeight="1">
      <c r="A9" s="51"/>
      <c r="B9" s="52"/>
      <c r="C9" s="43" t="s">
        <v>4</v>
      </c>
      <c r="D9" s="44">
        <v>2</v>
      </c>
      <c r="E9" s="45" t="s">
        <v>107</v>
      </c>
      <c r="F9" s="46">
        <v>1</v>
      </c>
      <c r="G9" s="142">
        <f t="shared" si="0"/>
        <v>435</v>
      </c>
      <c r="H9" s="143"/>
      <c r="I9" s="142">
        <f t="shared" si="1"/>
        <v>20</v>
      </c>
      <c r="J9" s="144">
        <f t="shared" si="2"/>
        <v>455</v>
      </c>
      <c r="K9" s="119"/>
      <c r="L9" s="120"/>
    </row>
    <row r="10" spans="1:17" s="2" customFormat="1" ht="19.5" customHeight="1">
      <c r="A10" s="53"/>
      <c r="B10" s="54"/>
      <c r="C10" s="15" t="s">
        <v>55</v>
      </c>
      <c r="D10" s="44">
        <v>3</v>
      </c>
      <c r="E10" s="45" t="s">
        <v>110</v>
      </c>
      <c r="F10" s="50">
        <v>1</v>
      </c>
      <c r="G10" s="142">
        <f t="shared" si="0"/>
        <v>435</v>
      </c>
      <c r="H10" s="143"/>
      <c r="I10" s="142">
        <f t="shared" si="1"/>
        <v>20</v>
      </c>
      <c r="J10" s="144">
        <f t="shared" si="2"/>
        <v>455</v>
      </c>
      <c r="K10" s="123"/>
      <c r="L10" s="122"/>
      <c r="M10" s="56"/>
      <c r="N10" s="56"/>
      <c r="P10" s="57"/>
      <c r="Q10" s="57"/>
    </row>
    <row r="11" spans="1:17" ht="19.5" customHeight="1">
      <c r="A11" s="53"/>
      <c r="B11" s="54"/>
      <c r="C11" s="15" t="s">
        <v>91</v>
      </c>
      <c r="D11" s="44">
        <v>4</v>
      </c>
      <c r="E11" s="45" t="s">
        <v>112</v>
      </c>
      <c r="F11" s="46">
        <v>1</v>
      </c>
      <c r="G11" s="142">
        <f t="shared" si="0"/>
        <v>435</v>
      </c>
      <c r="H11" s="143"/>
      <c r="I11" s="142">
        <f t="shared" si="1"/>
        <v>20</v>
      </c>
      <c r="J11" s="144">
        <f t="shared" si="2"/>
        <v>455</v>
      </c>
      <c r="K11" s="117"/>
      <c r="L11" s="124"/>
      <c r="M11" s="58"/>
      <c r="N11" s="58"/>
      <c r="P11" s="59"/>
      <c r="Q11" s="59"/>
    </row>
    <row r="12" spans="1:11" ht="19.5" customHeight="1">
      <c r="A12" s="53"/>
      <c r="B12" s="54"/>
      <c r="C12" s="15" t="s">
        <v>56</v>
      </c>
      <c r="D12" s="44">
        <v>5</v>
      </c>
      <c r="E12" s="45" t="s">
        <v>119</v>
      </c>
      <c r="F12" s="46">
        <v>1</v>
      </c>
      <c r="G12" s="142">
        <f t="shared" si="0"/>
        <v>435</v>
      </c>
      <c r="H12" s="143"/>
      <c r="I12" s="142">
        <f t="shared" si="1"/>
        <v>20</v>
      </c>
      <c r="J12" s="144">
        <f t="shared" si="2"/>
        <v>455</v>
      </c>
      <c r="K12" s="119"/>
    </row>
    <row r="13" spans="1:11" ht="19.5" customHeight="1">
      <c r="A13" s="53"/>
      <c r="B13" s="54"/>
      <c r="C13" s="15" t="s">
        <v>93</v>
      </c>
      <c r="D13" s="44">
        <v>6</v>
      </c>
      <c r="E13" s="45" t="s">
        <v>123</v>
      </c>
      <c r="F13" s="46">
        <v>1</v>
      </c>
      <c r="G13" s="142">
        <f t="shared" si="0"/>
        <v>435</v>
      </c>
      <c r="H13" s="143"/>
      <c r="I13" s="142">
        <f t="shared" si="1"/>
        <v>20</v>
      </c>
      <c r="J13" s="144">
        <f t="shared" si="2"/>
        <v>455</v>
      </c>
      <c r="K13" s="119"/>
    </row>
    <row r="14" spans="1:11" ht="19.5" customHeight="1">
      <c r="A14" s="53"/>
      <c r="B14" s="54"/>
      <c r="C14" s="15" t="s">
        <v>88</v>
      </c>
      <c r="D14" s="44">
        <v>7</v>
      </c>
      <c r="E14" s="45" t="s">
        <v>124</v>
      </c>
      <c r="F14" s="46">
        <v>1</v>
      </c>
      <c r="G14" s="142">
        <f t="shared" si="0"/>
        <v>435</v>
      </c>
      <c r="H14" s="143"/>
      <c r="I14" s="142">
        <f t="shared" si="1"/>
        <v>20</v>
      </c>
      <c r="J14" s="144">
        <f t="shared" si="2"/>
        <v>455</v>
      </c>
      <c r="K14" s="119"/>
    </row>
    <row r="15" spans="1:15" s="2" customFormat="1" ht="19.5" customHeight="1">
      <c r="A15" s="53"/>
      <c r="B15" s="54"/>
      <c r="C15" s="15" t="s">
        <v>75</v>
      </c>
      <c r="D15" s="44">
        <v>8</v>
      </c>
      <c r="E15" s="45" t="s">
        <v>126</v>
      </c>
      <c r="F15" s="46">
        <v>1</v>
      </c>
      <c r="G15" s="142">
        <f t="shared" si="0"/>
        <v>435</v>
      </c>
      <c r="H15" s="143"/>
      <c r="I15" s="142">
        <f t="shared" si="1"/>
        <v>20</v>
      </c>
      <c r="J15" s="144">
        <f t="shared" si="2"/>
        <v>455</v>
      </c>
      <c r="K15" s="119"/>
      <c r="L15" s="125"/>
      <c r="M15" s="60"/>
      <c r="N15" s="60"/>
      <c r="O15" s="60"/>
    </row>
    <row r="16" spans="1:15" s="2" customFormat="1" ht="19.5" customHeight="1">
      <c r="A16" s="53"/>
      <c r="B16" s="54"/>
      <c r="C16" s="15" t="s">
        <v>128</v>
      </c>
      <c r="D16" s="44">
        <v>9</v>
      </c>
      <c r="E16" s="45" t="s">
        <v>129</v>
      </c>
      <c r="F16" s="46">
        <v>1</v>
      </c>
      <c r="G16" s="142">
        <f t="shared" si="0"/>
        <v>435</v>
      </c>
      <c r="H16" s="143"/>
      <c r="I16" s="142">
        <f t="shared" si="1"/>
        <v>20</v>
      </c>
      <c r="J16" s="144">
        <f t="shared" si="2"/>
        <v>455</v>
      </c>
      <c r="K16" s="119"/>
      <c r="L16" s="125"/>
      <c r="M16" s="60"/>
      <c r="N16" s="60"/>
      <c r="O16" s="60"/>
    </row>
    <row r="17" spans="1:15" s="2" customFormat="1" ht="19.5" customHeight="1">
      <c r="A17" s="53"/>
      <c r="B17" s="54"/>
      <c r="C17" s="15" t="s">
        <v>73</v>
      </c>
      <c r="D17" s="44">
        <v>10</v>
      </c>
      <c r="E17" s="45" t="s">
        <v>130</v>
      </c>
      <c r="F17" s="46">
        <v>1</v>
      </c>
      <c r="G17" s="142">
        <f t="shared" si="0"/>
        <v>435</v>
      </c>
      <c r="H17" s="143"/>
      <c r="I17" s="142">
        <f t="shared" si="1"/>
        <v>20</v>
      </c>
      <c r="J17" s="144">
        <f t="shared" si="2"/>
        <v>455</v>
      </c>
      <c r="K17" s="119"/>
      <c r="L17" s="125"/>
      <c r="M17" s="60"/>
      <c r="N17" s="60"/>
      <c r="O17" s="60"/>
    </row>
    <row r="18" spans="1:11" ht="19.5" customHeight="1">
      <c r="A18" s="53"/>
      <c r="B18" s="54"/>
      <c r="C18" s="15" t="s">
        <v>62</v>
      </c>
      <c r="D18" s="44">
        <v>11</v>
      </c>
      <c r="E18" s="45" t="s">
        <v>132</v>
      </c>
      <c r="F18" s="46">
        <v>1</v>
      </c>
      <c r="G18" s="142">
        <f t="shared" si="0"/>
        <v>435</v>
      </c>
      <c r="H18" s="143"/>
      <c r="I18" s="142">
        <f t="shared" si="1"/>
        <v>20</v>
      </c>
      <c r="J18" s="144">
        <f t="shared" si="2"/>
        <v>455</v>
      </c>
      <c r="K18" s="119"/>
    </row>
    <row r="19" spans="1:11" ht="19.5" customHeight="1">
      <c r="A19" s="53"/>
      <c r="B19" s="54"/>
      <c r="C19" s="15" t="s">
        <v>34</v>
      </c>
      <c r="D19" s="44">
        <v>12</v>
      </c>
      <c r="E19" s="45" t="s">
        <v>134</v>
      </c>
      <c r="F19" s="46">
        <v>1</v>
      </c>
      <c r="G19" s="142">
        <f t="shared" si="0"/>
        <v>435</v>
      </c>
      <c r="H19" s="143"/>
      <c r="I19" s="142">
        <f t="shared" si="1"/>
        <v>20</v>
      </c>
      <c r="J19" s="144">
        <f t="shared" si="2"/>
        <v>455</v>
      </c>
      <c r="K19" s="119"/>
    </row>
    <row r="20" spans="1:11" ht="19.5" customHeight="1">
      <c r="A20" s="53"/>
      <c r="B20" s="54"/>
      <c r="C20" s="15" t="s">
        <v>34</v>
      </c>
      <c r="D20" s="44">
        <v>13</v>
      </c>
      <c r="E20" s="45" t="s">
        <v>136</v>
      </c>
      <c r="F20" s="46">
        <v>2</v>
      </c>
      <c r="G20" s="142">
        <f t="shared" si="0"/>
        <v>870</v>
      </c>
      <c r="H20" s="143"/>
      <c r="I20" s="142">
        <f t="shared" si="1"/>
        <v>40</v>
      </c>
      <c r="J20" s="144">
        <f t="shared" si="2"/>
        <v>910</v>
      </c>
      <c r="K20" s="119" t="s">
        <v>347</v>
      </c>
    </row>
    <row r="21" spans="1:11" ht="19.5" customHeight="1">
      <c r="A21" s="53"/>
      <c r="B21" s="54"/>
      <c r="C21" s="15" t="s">
        <v>137</v>
      </c>
      <c r="D21" s="44">
        <v>14</v>
      </c>
      <c r="E21" s="45" t="s">
        <v>138</v>
      </c>
      <c r="F21" s="46">
        <v>1</v>
      </c>
      <c r="G21" s="142">
        <f t="shared" si="0"/>
        <v>435</v>
      </c>
      <c r="H21" s="143"/>
      <c r="I21" s="142">
        <f t="shared" si="1"/>
        <v>20</v>
      </c>
      <c r="J21" s="144">
        <f t="shared" si="2"/>
        <v>455</v>
      </c>
      <c r="K21" s="119"/>
    </row>
    <row r="22" spans="1:11" ht="19.5" customHeight="1">
      <c r="A22" s="53"/>
      <c r="B22" s="54"/>
      <c r="C22" s="15" t="s">
        <v>137</v>
      </c>
      <c r="D22" s="44">
        <v>15</v>
      </c>
      <c r="E22" s="45" t="s">
        <v>139</v>
      </c>
      <c r="F22" s="46">
        <v>1</v>
      </c>
      <c r="G22" s="142">
        <f t="shared" si="0"/>
        <v>435</v>
      </c>
      <c r="H22" s="143"/>
      <c r="I22" s="142">
        <f t="shared" si="1"/>
        <v>20</v>
      </c>
      <c r="J22" s="144">
        <f t="shared" si="2"/>
        <v>455</v>
      </c>
      <c r="K22" s="119"/>
    </row>
    <row r="23" spans="1:11" ht="19.5" customHeight="1">
      <c r="A23" s="53"/>
      <c r="B23" s="54"/>
      <c r="C23" s="15" t="s">
        <v>29</v>
      </c>
      <c r="D23" s="44">
        <v>16</v>
      </c>
      <c r="E23" s="45" t="s">
        <v>142</v>
      </c>
      <c r="F23" s="46">
        <v>1</v>
      </c>
      <c r="G23" s="142">
        <f t="shared" si="0"/>
        <v>435</v>
      </c>
      <c r="H23" s="143"/>
      <c r="I23" s="142">
        <f t="shared" si="1"/>
        <v>20</v>
      </c>
      <c r="J23" s="144">
        <f t="shared" si="2"/>
        <v>455</v>
      </c>
      <c r="K23" s="119"/>
    </row>
    <row r="24" spans="1:11" ht="19.5" customHeight="1">
      <c r="A24" s="53"/>
      <c r="B24" s="62"/>
      <c r="C24" s="24" t="s">
        <v>69</v>
      </c>
      <c r="D24" s="44">
        <v>17</v>
      </c>
      <c r="E24" s="45" t="s">
        <v>146</v>
      </c>
      <c r="F24" s="46">
        <v>1</v>
      </c>
      <c r="G24" s="142">
        <f t="shared" si="0"/>
        <v>435</v>
      </c>
      <c r="H24" s="143"/>
      <c r="I24" s="142">
        <f t="shared" si="1"/>
        <v>20</v>
      </c>
      <c r="J24" s="144">
        <f t="shared" si="2"/>
        <v>455</v>
      </c>
      <c r="K24" s="119"/>
    </row>
    <row r="25" spans="1:11" ht="19.5" customHeight="1">
      <c r="A25" s="53"/>
      <c r="B25" s="62"/>
      <c r="C25" s="24" t="s">
        <v>26</v>
      </c>
      <c r="D25" s="44">
        <v>18</v>
      </c>
      <c r="E25" s="45" t="s">
        <v>151</v>
      </c>
      <c r="F25" s="46">
        <v>1</v>
      </c>
      <c r="G25" s="142">
        <f t="shared" si="0"/>
        <v>435</v>
      </c>
      <c r="H25" s="143"/>
      <c r="I25" s="142">
        <f t="shared" si="1"/>
        <v>20</v>
      </c>
      <c r="J25" s="144">
        <f t="shared" si="2"/>
        <v>455</v>
      </c>
      <c r="K25" s="119"/>
    </row>
    <row r="26" spans="1:11" ht="19.5" customHeight="1">
      <c r="A26" s="53"/>
      <c r="B26" s="62"/>
      <c r="C26" s="24" t="s">
        <v>152</v>
      </c>
      <c r="D26" s="44">
        <v>19</v>
      </c>
      <c r="E26" s="45" t="s">
        <v>153</v>
      </c>
      <c r="F26" s="46">
        <v>1</v>
      </c>
      <c r="G26" s="142">
        <f t="shared" si="0"/>
        <v>435</v>
      </c>
      <c r="H26" s="143"/>
      <c r="I26" s="142">
        <f t="shared" si="1"/>
        <v>20</v>
      </c>
      <c r="J26" s="144">
        <f t="shared" si="2"/>
        <v>455</v>
      </c>
      <c r="K26" s="119"/>
    </row>
    <row r="27" spans="1:12" s="2" customFormat="1" ht="19.5" customHeight="1">
      <c r="A27" s="53"/>
      <c r="B27" s="54"/>
      <c r="C27" s="15" t="s">
        <v>156</v>
      </c>
      <c r="D27" s="44">
        <v>20</v>
      </c>
      <c r="E27" s="45" t="s">
        <v>157</v>
      </c>
      <c r="F27" s="46">
        <v>1</v>
      </c>
      <c r="G27" s="142">
        <f t="shared" si="0"/>
        <v>435</v>
      </c>
      <c r="H27" s="143"/>
      <c r="I27" s="142">
        <f t="shared" si="1"/>
        <v>20</v>
      </c>
      <c r="J27" s="144">
        <f t="shared" si="2"/>
        <v>455</v>
      </c>
      <c r="K27" s="119"/>
      <c r="L27" s="113"/>
    </row>
    <row r="28" spans="1:12" s="2" customFormat="1" ht="19.5" customHeight="1">
      <c r="A28" s="53"/>
      <c r="B28" s="54"/>
      <c r="C28" s="15" t="s">
        <v>156</v>
      </c>
      <c r="D28" s="44">
        <v>21</v>
      </c>
      <c r="E28" s="45" t="s">
        <v>158</v>
      </c>
      <c r="F28" s="46">
        <v>1</v>
      </c>
      <c r="G28" s="142">
        <f t="shared" si="0"/>
        <v>435</v>
      </c>
      <c r="H28" s="143"/>
      <c r="I28" s="142">
        <f t="shared" si="1"/>
        <v>20</v>
      </c>
      <c r="J28" s="144">
        <f t="shared" si="2"/>
        <v>455</v>
      </c>
      <c r="K28" s="119"/>
      <c r="L28" s="113"/>
    </row>
    <row r="29" spans="1:17" s="2" customFormat="1" ht="19.5" customHeight="1">
      <c r="A29" s="53"/>
      <c r="B29" s="54"/>
      <c r="C29" s="15" t="s">
        <v>159</v>
      </c>
      <c r="D29" s="44">
        <v>22</v>
      </c>
      <c r="E29" s="45" t="s">
        <v>160</v>
      </c>
      <c r="F29" s="46">
        <v>1</v>
      </c>
      <c r="G29" s="142">
        <f t="shared" si="0"/>
        <v>435</v>
      </c>
      <c r="H29" s="143"/>
      <c r="I29" s="142">
        <f t="shared" si="1"/>
        <v>20</v>
      </c>
      <c r="J29" s="144">
        <f t="shared" si="2"/>
        <v>455</v>
      </c>
      <c r="K29" s="119"/>
      <c r="L29" s="124"/>
      <c r="M29" s="58"/>
      <c r="N29" s="58"/>
      <c r="P29" s="59"/>
      <c r="Q29" s="59"/>
    </row>
    <row r="30" spans="1:17" s="2" customFormat="1" ht="19.5" customHeight="1">
      <c r="A30" s="53"/>
      <c r="B30" s="54"/>
      <c r="C30" s="15" t="s">
        <v>159</v>
      </c>
      <c r="D30" s="44">
        <v>23</v>
      </c>
      <c r="E30" s="45" t="s">
        <v>163</v>
      </c>
      <c r="F30" s="46">
        <v>1</v>
      </c>
      <c r="G30" s="142">
        <f t="shared" si="0"/>
        <v>435</v>
      </c>
      <c r="H30" s="143"/>
      <c r="I30" s="142">
        <f t="shared" si="1"/>
        <v>20</v>
      </c>
      <c r="J30" s="144">
        <f t="shared" si="2"/>
        <v>455</v>
      </c>
      <c r="K30" s="119"/>
      <c r="L30" s="124"/>
      <c r="M30" s="58"/>
      <c r="N30" s="58"/>
      <c r="P30" s="59"/>
      <c r="Q30" s="59"/>
    </row>
    <row r="31" spans="1:17" s="2" customFormat="1" ht="19.5" customHeight="1">
      <c r="A31" s="53"/>
      <c r="B31" s="54"/>
      <c r="C31" s="15" t="s">
        <v>79</v>
      </c>
      <c r="D31" s="44">
        <v>24</v>
      </c>
      <c r="E31" s="45" t="s">
        <v>171</v>
      </c>
      <c r="F31" s="46">
        <v>1</v>
      </c>
      <c r="G31" s="142">
        <f t="shared" si="0"/>
        <v>435</v>
      </c>
      <c r="H31" s="143"/>
      <c r="I31" s="142">
        <f t="shared" si="1"/>
        <v>20</v>
      </c>
      <c r="J31" s="144">
        <f t="shared" si="2"/>
        <v>455</v>
      </c>
      <c r="K31" s="119"/>
      <c r="L31" s="124"/>
      <c r="M31" s="58"/>
      <c r="N31" s="58"/>
      <c r="P31" s="59"/>
      <c r="Q31" s="59"/>
    </row>
    <row r="32" spans="1:17" s="2" customFormat="1" ht="19.5" customHeight="1">
      <c r="A32" s="53"/>
      <c r="B32" s="54"/>
      <c r="C32" s="15" t="s">
        <v>78</v>
      </c>
      <c r="D32" s="44">
        <v>25</v>
      </c>
      <c r="E32" s="45" t="s">
        <v>172</v>
      </c>
      <c r="F32" s="46">
        <v>1</v>
      </c>
      <c r="G32" s="142">
        <f t="shared" si="0"/>
        <v>435</v>
      </c>
      <c r="H32" s="143"/>
      <c r="I32" s="142">
        <f t="shared" si="1"/>
        <v>20</v>
      </c>
      <c r="J32" s="144">
        <f t="shared" si="2"/>
        <v>455</v>
      </c>
      <c r="K32" s="119"/>
      <c r="L32" s="124"/>
      <c r="M32" s="58"/>
      <c r="N32" s="58"/>
      <c r="P32" s="59"/>
      <c r="Q32" s="59"/>
    </row>
    <row r="33" spans="1:17" s="2" customFormat="1" ht="19.5" customHeight="1">
      <c r="A33" s="53"/>
      <c r="B33" s="54"/>
      <c r="C33" s="15" t="s">
        <v>35</v>
      </c>
      <c r="D33" s="44">
        <v>26</v>
      </c>
      <c r="E33" s="45" t="s">
        <v>174</v>
      </c>
      <c r="F33" s="46">
        <v>1</v>
      </c>
      <c r="G33" s="142">
        <f t="shared" si="0"/>
        <v>435</v>
      </c>
      <c r="H33" s="143"/>
      <c r="I33" s="142">
        <f t="shared" si="1"/>
        <v>20</v>
      </c>
      <c r="J33" s="144">
        <f t="shared" si="2"/>
        <v>455</v>
      </c>
      <c r="K33" s="119"/>
      <c r="L33" s="124"/>
      <c r="M33" s="58"/>
      <c r="N33" s="58"/>
      <c r="P33" s="59"/>
      <c r="Q33" s="59"/>
    </row>
    <row r="34" spans="1:17" s="2" customFormat="1" ht="19.5" customHeight="1">
      <c r="A34" s="53"/>
      <c r="B34" s="54"/>
      <c r="C34" s="15" t="s">
        <v>36</v>
      </c>
      <c r="D34" s="44">
        <v>27</v>
      </c>
      <c r="E34" s="45" t="s">
        <v>177</v>
      </c>
      <c r="F34" s="46">
        <v>1</v>
      </c>
      <c r="G34" s="142">
        <f t="shared" si="0"/>
        <v>435</v>
      </c>
      <c r="H34" s="143"/>
      <c r="I34" s="142">
        <f t="shared" si="1"/>
        <v>20</v>
      </c>
      <c r="J34" s="144">
        <f t="shared" si="2"/>
        <v>455</v>
      </c>
      <c r="K34" s="119"/>
      <c r="L34" s="124"/>
      <c r="M34" s="58"/>
      <c r="N34" s="58"/>
      <c r="P34" s="59"/>
      <c r="Q34" s="59"/>
    </row>
    <row r="35" spans="1:17" s="2" customFormat="1" ht="19.5" customHeight="1">
      <c r="A35" s="53"/>
      <c r="B35" s="54"/>
      <c r="C35" s="15" t="s">
        <v>87</v>
      </c>
      <c r="D35" s="44">
        <v>28</v>
      </c>
      <c r="E35" s="45" t="s">
        <v>178</v>
      </c>
      <c r="F35" s="46">
        <v>1</v>
      </c>
      <c r="G35" s="142">
        <f t="shared" si="0"/>
        <v>435</v>
      </c>
      <c r="H35" s="143"/>
      <c r="I35" s="142">
        <f t="shared" si="1"/>
        <v>20</v>
      </c>
      <c r="J35" s="144">
        <f t="shared" si="2"/>
        <v>455</v>
      </c>
      <c r="K35" s="119"/>
      <c r="L35" s="124"/>
      <c r="M35" s="58"/>
      <c r="N35" s="58"/>
      <c r="P35" s="59"/>
      <c r="Q35" s="59"/>
    </row>
    <row r="36" spans="1:17" s="2" customFormat="1" ht="19.5" customHeight="1">
      <c r="A36" s="53"/>
      <c r="B36" s="54"/>
      <c r="C36" s="15" t="s">
        <v>87</v>
      </c>
      <c r="D36" s="44">
        <v>29</v>
      </c>
      <c r="E36" s="45" t="s">
        <v>179</v>
      </c>
      <c r="F36" s="46">
        <v>1</v>
      </c>
      <c r="G36" s="142">
        <f t="shared" si="0"/>
        <v>435</v>
      </c>
      <c r="H36" s="143"/>
      <c r="I36" s="142">
        <f t="shared" si="1"/>
        <v>20</v>
      </c>
      <c r="J36" s="144">
        <f t="shared" si="2"/>
        <v>455</v>
      </c>
      <c r="K36" s="119"/>
      <c r="L36" s="124"/>
      <c r="M36" s="58"/>
      <c r="N36" s="58"/>
      <c r="P36" s="59"/>
      <c r="Q36" s="59"/>
    </row>
    <row r="37" spans="1:17" s="2" customFormat="1" ht="19.5" customHeight="1">
      <c r="A37" s="53"/>
      <c r="B37" s="54"/>
      <c r="C37" s="15" t="s">
        <v>87</v>
      </c>
      <c r="D37" s="44">
        <v>30</v>
      </c>
      <c r="E37" s="45" t="s">
        <v>181</v>
      </c>
      <c r="F37" s="46">
        <v>1</v>
      </c>
      <c r="G37" s="142">
        <f t="shared" si="0"/>
        <v>435</v>
      </c>
      <c r="H37" s="143"/>
      <c r="I37" s="142">
        <f t="shared" si="1"/>
        <v>20</v>
      </c>
      <c r="J37" s="144">
        <f t="shared" si="2"/>
        <v>455</v>
      </c>
      <c r="K37" s="119"/>
      <c r="L37" s="124"/>
      <c r="M37" s="58"/>
      <c r="N37" s="58"/>
      <c r="P37" s="59"/>
      <c r="Q37" s="59"/>
    </row>
    <row r="38" spans="1:12" s="2" customFormat="1" ht="19.5" customHeight="1">
      <c r="A38" s="53"/>
      <c r="B38" s="54"/>
      <c r="C38" s="15" t="s">
        <v>85</v>
      </c>
      <c r="D38" s="44">
        <v>31</v>
      </c>
      <c r="E38" s="45" t="s">
        <v>182</v>
      </c>
      <c r="F38" s="46">
        <v>1</v>
      </c>
      <c r="G38" s="142">
        <f t="shared" si="0"/>
        <v>435</v>
      </c>
      <c r="H38" s="143"/>
      <c r="I38" s="142">
        <f t="shared" si="1"/>
        <v>20</v>
      </c>
      <c r="J38" s="144">
        <f t="shared" si="2"/>
        <v>455</v>
      </c>
      <c r="K38" s="121"/>
      <c r="L38" s="113"/>
    </row>
    <row r="39" spans="1:12" s="2" customFormat="1" ht="19.5" customHeight="1">
      <c r="A39" s="53"/>
      <c r="B39" s="54"/>
      <c r="C39" s="15" t="s">
        <v>83</v>
      </c>
      <c r="D39" s="44">
        <v>32</v>
      </c>
      <c r="E39" s="45" t="s">
        <v>185</v>
      </c>
      <c r="F39" s="46">
        <v>1</v>
      </c>
      <c r="G39" s="142">
        <f t="shared" si="0"/>
        <v>435</v>
      </c>
      <c r="H39" s="143"/>
      <c r="I39" s="142">
        <f t="shared" si="1"/>
        <v>20</v>
      </c>
      <c r="J39" s="144">
        <f t="shared" si="2"/>
        <v>455</v>
      </c>
      <c r="K39" s="119"/>
      <c r="L39" s="113"/>
    </row>
    <row r="40" spans="1:12" s="2" customFormat="1" ht="19.5" customHeight="1">
      <c r="A40" s="53"/>
      <c r="B40" s="54"/>
      <c r="C40" s="15" t="s">
        <v>189</v>
      </c>
      <c r="D40" s="44">
        <v>33</v>
      </c>
      <c r="E40" s="45" t="s">
        <v>190</v>
      </c>
      <c r="F40" s="46">
        <v>1</v>
      </c>
      <c r="G40" s="142">
        <f aca="true" t="shared" si="3" ref="G40:G71">SUM($I$1*F40)</f>
        <v>435</v>
      </c>
      <c r="H40" s="143"/>
      <c r="I40" s="142">
        <f aca="true" t="shared" si="4" ref="I40:I71">SUM($I$2*F40)</f>
        <v>20</v>
      </c>
      <c r="J40" s="144">
        <f aca="true" t="shared" si="5" ref="J40:J71">G40+H40+I40</f>
        <v>455</v>
      </c>
      <c r="K40" s="119"/>
      <c r="L40" s="113"/>
    </row>
    <row r="41" spans="1:12" s="2" customFormat="1" ht="19.5" customHeight="1">
      <c r="A41" s="53"/>
      <c r="B41" s="54"/>
      <c r="C41" s="15" t="s">
        <v>189</v>
      </c>
      <c r="D41" s="44">
        <v>34</v>
      </c>
      <c r="E41" s="45" t="s">
        <v>292</v>
      </c>
      <c r="F41" s="46">
        <v>1</v>
      </c>
      <c r="G41" s="142">
        <f t="shared" si="3"/>
        <v>435</v>
      </c>
      <c r="H41" s="143"/>
      <c r="I41" s="142">
        <f t="shared" si="4"/>
        <v>20</v>
      </c>
      <c r="J41" s="144">
        <f t="shared" si="5"/>
        <v>455</v>
      </c>
      <c r="K41" s="119" t="s">
        <v>291</v>
      </c>
      <c r="L41" s="113"/>
    </row>
    <row r="42" spans="1:12" s="2" customFormat="1" ht="19.5" customHeight="1">
      <c r="A42" s="53"/>
      <c r="B42" s="54"/>
      <c r="C42" s="15" t="s">
        <v>95</v>
      </c>
      <c r="D42" s="44">
        <v>35</v>
      </c>
      <c r="E42" s="45" t="s">
        <v>193</v>
      </c>
      <c r="F42" s="46">
        <v>1</v>
      </c>
      <c r="G42" s="142">
        <f t="shared" si="3"/>
        <v>435</v>
      </c>
      <c r="H42" s="143"/>
      <c r="I42" s="142">
        <f t="shared" si="4"/>
        <v>20</v>
      </c>
      <c r="J42" s="144">
        <f t="shared" si="5"/>
        <v>455</v>
      </c>
      <c r="K42" s="119"/>
      <c r="L42" s="113"/>
    </row>
    <row r="43" spans="1:12" s="2" customFormat="1" ht="19.5" customHeight="1">
      <c r="A43" s="53"/>
      <c r="B43" s="54"/>
      <c r="C43" s="15" t="s">
        <v>95</v>
      </c>
      <c r="D43" s="44">
        <v>36</v>
      </c>
      <c r="E43" s="45" t="s">
        <v>194</v>
      </c>
      <c r="F43" s="46">
        <v>1</v>
      </c>
      <c r="G43" s="142">
        <f t="shared" si="3"/>
        <v>435</v>
      </c>
      <c r="H43" s="143"/>
      <c r="I43" s="142">
        <f t="shared" si="4"/>
        <v>20</v>
      </c>
      <c r="J43" s="144">
        <f t="shared" si="5"/>
        <v>455</v>
      </c>
      <c r="K43" s="119"/>
      <c r="L43" s="113"/>
    </row>
    <row r="44" spans="1:12" s="2" customFormat="1" ht="19.5" customHeight="1">
      <c r="A44" s="53"/>
      <c r="B44" s="54"/>
      <c r="C44" s="15" t="s">
        <v>94</v>
      </c>
      <c r="D44" s="44">
        <v>37</v>
      </c>
      <c r="E44" s="45" t="s">
        <v>200</v>
      </c>
      <c r="F44" s="46">
        <v>1</v>
      </c>
      <c r="G44" s="142">
        <f t="shared" si="3"/>
        <v>435</v>
      </c>
      <c r="H44" s="143"/>
      <c r="I44" s="142">
        <f t="shared" si="4"/>
        <v>20</v>
      </c>
      <c r="J44" s="144">
        <f t="shared" si="5"/>
        <v>455</v>
      </c>
      <c r="K44" s="119"/>
      <c r="L44" s="113"/>
    </row>
    <row r="45" spans="1:12" s="2" customFormat="1" ht="19.5" customHeight="1">
      <c r="A45" s="53"/>
      <c r="B45" s="54"/>
      <c r="C45" s="15" t="s">
        <v>48</v>
      </c>
      <c r="D45" s="44">
        <v>38</v>
      </c>
      <c r="E45" s="45" t="s">
        <v>205</v>
      </c>
      <c r="F45" s="46">
        <v>1</v>
      </c>
      <c r="G45" s="142">
        <f t="shared" si="3"/>
        <v>435</v>
      </c>
      <c r="H45" s="143"/>
      <c r="I45" s="142">
        <f t="shared" si="4"/>
        <v>20</v>
      </c>
      <c r="J45" s="144">
        <f t="shared" si="5"/>
        <v>455</v>
      </c>
      <c r="K45" s="119"/>
      <c r="L45" s="113"/>
    </row>
    <row r="46" spans="1:12" s="2" customFormat="1" ht="19.5" customHeight="1">
      <c r="A46" s="53"/>
      <c r="B46" s="54"/>
      <c r="C46" s="15" t="s">
        <v>31</v>
      </c>
      <c r="D46" s="44">
        <v>39</v>
      </c>
      <c r="E46" s="45" t="s">
        <v>206</v>
      </c>
      <c r="F46" s="46">
        <v>1</v>
      </c>
      <c r="G46" s="142">
        <f t="shared" si="3"/>
        <v>435</v>
      </c>
      <c r="H46" s="143"/>
      <c r="I46" s="142">
        <f t="shared" si="4"/>
        <v>20</v>
      </c>
      <c r="J46" s="144">
        <f t="shared" si="5"/>
        <v>455</v>
      </c>
      <c r="K46" s="119"/>
      <c r="L46" s="113"/>
    </row>
    <row r="47" spans="1:12" s="2" customFormat="1" ht="19.5" customHeight="1">
      <c r="A47" s="53"/>
      <c r="B47" s="54"/>
      <c r="C47" s="15" t="s">
        <v>207</v>
      </c>
      <c r="D47" s="44">
        <v>40</v>
      </c>
      <c r="E47" s="45" t="s">
        <v>210</v>
      </c>
      <c r="F47" s="46">
        <v>1</v>
      </c>
      <c r="G47" s="142">
        <f t="shared" si="3"/>
        <v>435</v>
      </c>
      <c r="H47" s="143"/>
      <c r="I47" s="142">
        <f t="shared" si="4"/>
        <v>20</v>
      </c>
      <c r="J47" s="144">
        <f t="shared" si="5"/>
        <v>455</v>
      </c>
      <c r="K47" s="119"/>
      <c r="L47" s="113"/>
    </row>
    <row r="48" spans="1:12" s="2" customFormat="1" ht="19.5" customHeight="1">
      <c r="A48" s="53"/>
      <c r="B48" s="54"/>
      <c r="C48" s="15" t="s">
        <v>97</v>
      </c>
      <c r="D48" s="44">
        <v>41</v>
      </c>
      <c r="E48" s="45" t="s">
        <v>212</v>
      </c>
      <c r="F48" s="46">
        <v>1</v>
      </c>
      <c r="G48" s="142">
        <f t="shared" si="3"/>
        <v>435</v>
      </c>
      <c r="H48" s="143"/>
      <c r="I48" s="142">
        <f t="shared" si="4"/>
        <v>20</v>
      </c>
      <c r="J48" s="144">
        <f t="shared" si="5"/>
        <v>455</v>
      </c>
      <c r="K48" s="119"/>
      <c r="L48" s="113"/>
    </row>
    <row r="49" spans="1:12" s="2" customFormat="1" ht="19.5" customHeight="1">
      <c r="A49" s="53"/>
      <c r="B49" s="54"/>
      <c r="C49" s="15" t="s">
        <v>14</v>
      </c>
      <c r="D49" s="44">
        <v>42</v>
      </c>
      <c r="E49" s="45" t="s">
        <v>216</v>
      </c>
      <c r="F49" s="46">
        <v>1</v>
      </c>
      <c r="G49" s="142">
        <f t="shared" si="3"/>
        <v>435</v>
      </c>
      <c r="H49" s="143"/>
      <c r="I49" s="142">
        <f t="shared" si="4"/>
        <v>20</v>
      </c>
      <c r="J49" s="144">
        <f t="shared" si="5"/>
        <v>455</v>
      </c>
      <c r="K49" s="119"/>
      <c r="L49" s="113"/>
    </row>
    <row r="50" spans="1:12" s="2" customFormat="1" ht="19.5" customHeight="1">
      <c r="A50" s="53"/>
      <c r="B50" s="54"/>
      <c r="C50" s="15" t="s">
        <v>217</v>
      </c>
      <c r="D50" s="44">
        <v>43</v>
      </c>
      <c r="E50" s="45" t="s">
        <v>218</v>
      </c>
      <c r="F50" s="46">
        <v>1</v>
      </c>
      <c r="G50" s="142">
        <f t="shared" si="3"/>
        <v>435</v>
      </c>
      <c r="H50" s="143"/>
      <c r="I50" s="142">
        <f t="shared" si="4"/>
        <v>20</v>
      </c>
      <c r="J50" s="144">
        <f t="shared" si="5"/>
        <v>455</v>
      </c>
      <c r="K50" s="119"/>
      <c r="L50" s="113"/>
    </row>
    <row r="51" spans="1:12" s="2" customFormat="1" ht="19.5" customHeight="1">
      <c r="A51" s="53"/>
      <c r="B51" s="54"/>
      <c r="C51" s="15" t="s">
        <v>41</v>
      </c>
      <c r="D51" s="44">
        <v>44</v>
      </c>
      <c r="E51" s="45" t="s">
        <v>223</v>
      </c>
      <c r="F51" s="46">
        <v>1</v>
      </c>
      <c r="G51" s="142">
        <f t="shared" si="3"/>
        <v>435</v>
      </c>
      <c r="H51" s="143"/>
      <c r="I51" s="142">
        <f t="shared" si="4"/>
        <v>20</v>
      </c>
      <c r="J51" s="144">
        <f t="shared" si="5"/>
        <v>455</v>
      </c>
      <c r="K51" s="119"/>
      <c r="L51" s="113"/>
    </row>
    <row r="52" spans="1:12" s="2" customFormat="1" ht="19.5" customHeight="1">
      <c r="A52" s="53"/>
      <c r="B52" s="54"/>
      <c r="C52" s="15" t="s">
        <v>41</v>
      </c>
      <c r="D52" s="44">
        <v>45</v>
      </c>
      <c r="E52" s="45" t="s">
        <v>224</v>
      </c>
      <c r="F52" s="46">
        <v>2</v>
      </c>
      <c r="G52" s="142">
        <f t="shared" si="3"/>
        <v>870</v>
      </c>
      <c r="H52" s="143"/>
      <c r="I52" s="142">
        <f t="shared" si="4"/>
        <v>40</v>
      </c>
      <c r="J52" s="144">
        <f t="shared" si="5"/>
        <v>910</v>
      </c>
      <c r="K52" s="119"/>
      <c r="L52" s="113"/>
    </row>
    <row r="53" spans="1:12" s="2" customFormat="1" ht="19.5" customHeight="1">
      <c r="A53" s="53"/>
      <c r="B53" s="54"/>
      <c r="C53" s="15" t="s">
        <v>41</v>
      </c>
      <c r="D53" s="44">
        <v>46</v>
      </c>
      <c r="E53" s="45" t="s">
        <v>227</v>
      </c>
      <c r="F53" s="46">
        <v>1</v>
      </c>
      <c r="G53" s="142">
        <f t="shared" si="3"/>
        <v>435</v>
      </c>
      <c r="H53" s="143"/>
      <c r="I53" s="142">
        <f t="shared" si="4"/>
        <v>20</v>
      </c>
      <c r="J53" s="144">
        <f t="shared" si="5"/>
        <v>455</v>
      </c>
      <c r="K53" s="119"/>
      <c r="L53" s="113"/>
    </row>
    <row r="54" spans="1:12" s="2" customFormat="1" ht="19.5" customHeight="1">
      <c r="A54" s="53"/>
      <c r="B54" s="54"/>
      <c r="C54" s="15" t="s">
        <v>41</v>
      </c>
      <c r="D54" s="44">
        <v>47</v>
      </c>
      <c r="E54" s="45" t="s">
        <v>228</v>
      </c>
      <c r="F54" s="46">
        <v>1</v>
      </c>
      <c r="G54" s="142">
        <f t="shared" si="3"/>
        <v>435</v>
      </c>
      <c r="H54" s="143"/>
      <c r="I54" s="142">
        <f t="shared" si="4"/>
        <v>20</v>
      </c>
      <c r="J54" s="144">
        <f t="shared" si="5"/>
        <v>455</v>
      </c>
      <c r="K54" s="119"/>
      <c r="L54" s="113"/>
    </row>
    <row r="55" spans="1:12" s="2" customFormat="1" ht="19.5" customHeight="1">
      <c r="A55" s="53"/>
      <c r="B55" s="54"/>
      <c r="C55" s="15" t="s">
        <v>81</v>
      </c>
      <c r="D55" s="44">
        <v>48</v>
      </c>
      <c r="E55" s="45" t="s">
        <v>230</v>
      </c>
      <c r="F55" s="46">
        <v>1</v>
      </c>
      <c r="G55" s="142">
        <f t="shared" si="3"/>
        <v>435</v>
      </c>
      <c r="H55" s="143"/>
      <c r="I55" s="142">
        <f t="shared" si="4"/>
        <v>20</v>
      </c>
      <c r="J55" s="144">
        <f t="shared" si="5"/>
        <v>455</v>
      </c>
      <c r="K55" s="119"/>
      <c r="L55" s="113"/>
    </row>
    <row r="56" spans="1:12" s="2" customFormat="1" ht="19.5" customHeight="1">
      <c r="A56" s="53"/>
      <c r="B56" s="54"/>
      <c r="C56" s="15" t="s">
        <v>42</v>
      </c>
      <c r="D56" s="44">
        <v>49</v>
      </c>
      <c r="E56" s="45" t="s">
        <v>235</v>
      </c>
      <c r="F56" s="46">
        <v>1</v>
      </c>
      <c r="G56" s="142">
        <f t="shared" si="3"/>
        <v>435</v>
      </c>
      <c r="H56" s="143"/>
      <c r="I56" s="142">
        <f t="shared" si="4"/>
        <v>20</v>
      </c>
      <c r="J56" s="144">
        <f t="shared" si="5"/>
        <v>455</v>
      </c>
      <c r="K56" s="119"/>
      <c r="L56" s="113"/>
    </row>
    <row r="57" spans="1:12" s="2" customFormat="1" ht="19.5" customHeight="1">
      <c r="A57" s="53"/>
      <c r="B57" s="54"/>
      <c r="C57" s="15" t="s">
        <v>42</v>
      </c>
      <c r="D57" s="44">
        <v>50</v>
      </c>
      <c r="E57" s="45" t="s">
        <v>236</v>
      </c>
      <c r="F57" s="46">
        <v>1</v>
      </c>
      <c r="G57" s="142">
        <f t="shared" si="3"/>
        <v>435</v>
      </c>
      <c r="H57" s="143"/>
      <c r="I57" s="142">
        <f t="shared" si="4"/>
        <v>20</v>
      </c>
      <c r="J57" s="144">
        <f t="shared" si="5"/>
        <v>455</v>
      </c>
      <c r="K57" s="119"/>
      <c r="L57" s="113"/>
    </row>
    <row r="58" spans="1:12" s="2" customFormat="1" ht="19.5" customHeight="1">
      <c r="A58" s="53"/>
      <c r="B58" s="54"/>
      <c r="C58" s="15" t="s">
        <v>40</v>
      </c>
      <c r="D58" s="44">
        <v>51</v>
      </c>
      <c r="E58" s="45" t="s">
        <v>240</v>
      </c>
      <c r="F58" s="46">
        <v>1</v>
      </c>
      <c r="G58" s="142">
        <f t="shared" si="3"/>
        <v>435</v>
      </c>
      <c r="H58" s="143"/>
      <c r="I58" s="142">
        <f t="shared" si="4"/>
        <v>20</v>
      </c>
      <c r="J58" s="144">
        <f t="shared" si="5"/>
        <v>455</v>
      </c>
      <c r="K58" s="119"/>
      <c r="L58" s="113"/>
    </row>
    <row r="59" spans="1:12" s="104" customFormat="1" ht="19.5" customHeight="1">
      <c r="A59" s="100"/>
      <c r="B59" s="101"/>
      <c r="C59" s="21" t="s">
        <v>40</v>
      </c>
      <c r="D59" s="44">
        <v>52</v>
      </c>
      <c r="E59" s="102" t="s">
        <v>241</v>
      </c>
      <c r="F59" s="103">
        <v>3</v>
      </c>
      <c r="G59" s="142">
        <f t="shared" si="3"/>
        <v>1305</v>
      </c>
      <c r="H59" s="143"/>
      <c r="I59" s="142">
        <f t="shared" si="4"/>
        <v>60</v>
      </c>
      <c r="J59" s="144">
        <f t="shared" si="5"/>
        <v>1365</v>
      </c>
      <c r="K59" s="128"/>
      <c r="L59" s="129"/>
    </row>
    <row r="60" spans="1:12" s="2" customFormat="1" ht="19.5" customHeight="1">
      <c r="A60" s="53"/>
      <c r="B60" s="54"/>
      <c r="C60" s="15" t="s">
        <v>40</v>
      </c>
      <c r="D60" s="44">
        <v>53</v>
      </c>
      <c r="E60" s="45" t="s">
        <v>243</v>
      </c>
      <c r="F60" s="46">
        <v>1</v>
      </c>
      <c r="G60" s="142">
        <f t="shared" si="3"/>
        <v>435</v>
      </c>
      <c r="H60" s="143"/>
      <c r="I60" s="142">
        <f t="shared" si="4"/>
        <v>20</v>
      </c>
      <c r="J60" s="144">
        <f t="shared" si="5"/>
        <v>455</v>
      </c>
      <c r="K60" s="119"/>
      <c r="L60" s="113"/>
    </row>
    <row r="61" spans="1:12" s="2" customFormat="1" ht="19.5" customHeight="1">
      <c r="A61" s="53"/>
      <c r="B61" s="54"/>
      <c r="C61" s="15" t="s">
        <v>82</v>
      </c>
      <c r="D61" s="44">
        <v>54</v>
      </c>
      <c r="E61" s="45" t="s">
        <v>245</v>
      </c>
      <c r="F61" s="46">
        <v>1</v>
      </c>
      <c r="G61" s="142">
        <f t="shared" si="3"/>
        <v>435</v>
      </c>
      <c r="H61" s="143"/>
      <c r="I61" s="142">
        <f t="shared" si="4"/>
        <v>20</v>
      </c>
      <c r="J61" s="144">
        <f t="shared" si="5"/>
        <v>455</v>
      </c>
      <c r="K61" s="119"/>
      <c r="L61" s="113"/>
    </row>
    <row r="62" spans="1:12" s="2" customFormat="1" ht="19.5" customHeight="1">
      <c r="A62" s="53"/>
      <c r="B62" s="54"/>
      <c r="C62" s="15" t="s">
        <v>82</v>
      </c>
      <c r="D62" s="44">
        <v>55</v>
      </c>
      <c r="E62" s="45" t="s">
        <v>248</v>
      </c>
      <c r="F62" s="46">
        <v>1</v>
      </c>
      <c r="G62" s="142">
        <f t="shared" si="3"/>
        <v>435</v>
      </c>
      <c r="H62" s="143"/>
      <c r="I62" s="142">
        <f t="shared" si="4"/>
        <v>20</v>
      </c>
      <c r="J62" s="144">
        <f t="shared" si="5"/>
        <v>455</v>
      </c>
      <c r="K62" s="119"/>
      <c r="L62" s="113"/>
    </row>
    <row r="63" spans="1:12" s="2" customFormat="1" ht="19.5" customHeight="1">
      <c r="A63" s="53"/>
      <c r="B63" s="54"/>
      <c r="C63" s="15" t="s">
        <v>82</v>
      </c>
      <c r="D63" s="44">
        <v>56</v>
      </c>
      <c r="E63" s="45" t="s">
        <v>249</v>
      </c>
      <c r="F63" s="46">
        <v>1</v>
      </c>
      <c r="G63" s="142">
        <f t="shared" si="3"/>
        <v>435</v>
      </c>
      <c r="H63" s="143"/>
      <c r="I63" s="142">
        <f t="shared" si="4"/>
        <v>20</v>
      </c>
      <c r="J63" s="144">
        <f t="shared" si="5"/>
        <v>455</v>
      </c>
      <c r="K63" s="119"/>
      <c r="L63" s="113"/>
    </row>
    <row r="64" spans="1:12" s="2" customFormat="1" ht="19.5" customHeight="1">
      <c r="A64" s="53"/>
      <c r="B64" s="54"/>
      <c r="C64" s="15" t="s">
        <v>89</v>
      </c>
      <c r="D64" s="44">
        <v>57</v>
      </c>
      <c r="E64" s="45" t="s">
        <v>105</v>
      </c>
      <c r="F64" s="46">
        <v>2</v>
      </c>
      <c r="G64" s="142">
        <f t="shared" si="3"/>
        <v>870</v>
      </c>
      <c r="H64" s="143"/>
      <c r="I64" s="142">
        <f t="shared" si="4"/>
        <v>40</v>
      </c>
      <c r="J64" s="144">
        <f t="shared" si="5"/>
        <v>910</v>
      </c>
      <c r="K64" s="119"/>
      <c r="L64" s="113"/>
    </row>
    <row r="65" spans="1:12" s="2" customFormat="1" ht="19.5" customHeight="1">
      <c r="A65" s="53"/>
      <c r="B65" s="54"/>
      <c r="C65" s="15" t="s">
        <v>51</v>
      </c>
      <c r="D65" s="44">
        <v>58</v>
      </c>
      <c r="E65" s="45" t="s">
        <v>108</v>
      </c>
      <c r="F65" s="46">
        <v>2</v>
      </c>
      <c r="G65" s="142">
        <f t="shared" si="3"/>
        <v>870</v>
      </c>
      <c r="H65" s="143"/>
      <c r="I65" s="142">
        <f t="shared" si="4"/>
        <v>40</v>
      </c>
      <c r="J65" s="144">
        <f t="shared" si="5"/>
        <v>910</v>
      </c>
      <c r="K65" s="119"/>
      <c r="L65" s="113"/>
    </row>
    <row r="66" spans="1:12" s="2" customFormat="1" ht="19.5" customHeight="1">
      <c r="A66" s="53"/>
      <c r="B66" s="54"/>
      <c r="C66" s="15" t="s">
        <v>0</v>
      </c>
      <c r="D66" s="44">
        <v>59</v>
      </c>
      <c r="E66" s="45" t="s">
        <v>109</v>
      </c>
      <c r="F66" s="46">
        <v>2</v>
      </c>
      <c r="G66" s="142">
        <f t="shared" si="3"/>
        <v>870</v>
      </c>
      <c r="H66" s="143"/>
      <c r="I66" s="142">
        <f t="shared" si="4"/>
        <v>40</v>
      </c>
      <c r="J66" s="144">
        <f t="shared" si="5"/>
        <v>910</v>
      </c>
      <c r="K66" s="119"/>
      <c r="L66" s="113"/>
    </row>
    <row r="67" spans="1:12" s="2" customFormat="1" ht="19.5" customHeight="1">
      <c r="A67" s="53"/>
      <c r="B67" s="54"/>
      <c r="C67" s="15" t="s">
        <v>57</v>
      </c>
      <c r="D67" s="44">
        <v>60</v>
      </c>
      <c r="E67" s="45" t="s">
        <v>113</v>
      </c>
      <c r="F67" s="46">
        <v>2</v>
      </c>
      <c r="G67" s="142">
        <f t="shared" si="3"/>
        <v>870</v>
      </c>
      <c r="H67" s="143"/>
      <c r="I67" s="142">
        <f t="shared" si="4"/>
        <v>40</v>
      </c>
      <c r="J67" s="144">
        <f t="shared" si="5"/>
        <v>910</v>
      </c>
      <c r="K67" s="119"/>
      <c r="L67" s="113"/>
    </row>
    <row r="68" spans="1:12" s="2" customFormat="1" ht="19.5" customHeight="1">
      <c r="A68" s="53"/>
      <c r="B68" s="54"/>
      <c r="C68" s="15" t="s">
        <v>2</v>
      </c>
      <c r="D68" s="44">
        <v>61</v>
      </c>
      <c r="E68" s="45" t="s">
        <v>114</v>
      </c>
      <c r="F68" s="46">
        <v>2</v>
      </c>
      <c r="G68" s="142">
        <f t="shared" si="3"/>
        <v>870</v>
      </c>
      <c r="H68" s="143"/>
      <c r="I68" s="142">
        <f t="shared" si="4"/>
        <v>40</v>
      </c>
      <c r="J68" s="144">
        <f t="shared" si="5"/>
        <v>910</v>
      </c>
      <c r="K68" s="119"/>
      <c r="L68" s="113"/>
    </row>
    <row r="69" spans="1:12" s="2" customFormat="1" ht="19.5" customHeight="1">
      <c r="A69" s="53"/>
      <c r="B69" s="54"/>
      <c r="C69" s="15" t="s">
        <v>115</v>
      </c>
      <c r="D69" s="44">
        <v>62</v>
      </c>
      <c r="E69" s="45" t="s">
        <v>116</v>
      </c>
      <c r="F69" s="46">
        <v>2</v>
      </c>
      <c r="G69" s="142">
        <f t="shared" si="3"/>
        <v>870</v>
      </c>
      <c r="H69" s="143"/>
      <c r="I69" s="142">
        <f t="shared" si="4"/>
        <v>40</v>
      </c>
      <c r="J69" s="144">
        <f t="shared" si="5"/>
        <v>910</v>
      </c>
      <c r="K69" s="119"/>
      <c r="L69" s="113"/>
    </row>
    <row r="70" spans="1:12" s="2" customFormat="1" ht="19.5" customHeight="1">
      <c r="A70" s="53"/>
      <c r="B70" s="54"/>
      <c r="C70" s="15" t="s">
        <v>53</v>
      </c>
      <c r="D70" s="44">
        <v>63</v>
      </c>
      <c r="E70" s="45" t="s">
        <v>302</v>
      </c>
      <c r="F70" s="46">
        <v>3</v>
      </c>
      <c r="G70" s="142">
        <f t="shared" si="3"/>
        <v>1305</v>
      </c>
      <c r="H70" s="143"/>
      <c r="I70" s="142">
        <f t="shared" si="4"/>
        <v>60</v>
      </c>
      <c r="J70" s="144">
        <f t="shared" si="5"/>
        <v>1365</v>
      </c>
      <c r="K70" s="130" t="s">
        <v>301</v>
      </c>
      <c r="L70" s="113"/>
    </row>
    <row r="71" spans="1:12" s="2" customFormat="1" ht="19.5" customHeight="1">
      <c r="A71" s="53"/>
      <c r="B71" s="54"/>
      <c r="C71" s="15" t="s">
        <v>52</v>
      </c>
      <c r="D71" s="44">
        <v>64</v>
      </c>
      <c r="E71" s="45" t="s">
        <v>121</v>
      </c>
      <c r="F71" s="46">
        <v>2</v>
      </c>
      <c r="G71" s="142">
        <f t="shared" si="3"/>
        <v>870</v>
      </c>
      <c r="H71" s="143"/>
      <c r="I71" s="142">
        <f t="shared" si="4"/>
        <v>40</v>
      </c>
      <c r="J71" s="144">
        <f t="shared" si="5"/>
        <v>910</v>
      </c>
      <c r="K71" s="119"/>
      <c r="L71" s="113"/>
    </row>
    <row r="72" spans="1:12" s="2" customFormat="1" ht="19.5" customHeight="1">
      <c r="A72" s="53"/>
      <c r="B72" s="54"/>
      <c r="C72" s="15" t="s">
        <v>74</v>
      </c>
      <c r="D72" s="44">
        <v>65</v>
      </c>
      <c r="E72" s="45" t="s">
        <v>125</v>
      </c>
      <c r="F72" s="46">
        <v>2</v>
      </c>
      <c r="G72" s="142">
        <f aca="true" t="shared" si="6" ref="G72:G103">SUM($I$1*F72)</f>
        <v>870</v>
      </c>
      <c r="H72" s="143"/>
      <c r="I72" s="142">
        <f aca="true" t="shared" si="7" ref="I72:I103">SUM($I$2*F72)</f>
        <v>40</v>
      </c>
      <c r="J72" s="144">
        <f aca="true" t="shared" si="8" ref="J72:J103">G72+H72+I72</f>
        <v>910</v>
      </c>
      <c r="K72" s="119"/>
      <c r="L72" s="113"/>
    </row>
    <row r="73" spans="1:12" s="2" customFormat="1" ht="19.5" customHeight="1">
      <c r="A73" s="53"/>
      <c r="B73" s="54"/>
      <c r="C73" s="15" t="s">
        <v>72</v>
      </c>
      <c r="D73" s="44">
        <v>66</v>
      </c>
      <c r="E73" s="45" t="s">
        <v>127</v>
      </c>
      <c r="F73" s="46">
        <v>3</v>
      </c>
      <c r="G73" s="142">
        <f t="shared" si="6"/>
        <v>1305</v>
      </c>
      <c r="H73" s="143"/>
      <c r="I73" s="142">
        <f t="shared" si="7"/>
        <v>60</v>
      </c>
      <c r="J73" s="144">
        <f t="shared" si="8"/>
        <v>1365</v>
      </c>
      <c r="K73" s="119"/>
      <c r="L73" s="113"/>
    </row>
    <row r="74" spans="1:12" s="2" customFormat="1" ht="19.5" customHeight="1">
      <c r="A74" s="53"/>
      <c r="B74" s="54"/>
      <c r="C74" s="15" t="s">
        <v>29</v>
      </c>
      <c r="D74" s="44">
        <v>67</v>
      </c>
      <c r="E74" s="45" t="s">
        <v>143</v>
      </c>
      <c r="F74" s="46">
        <v>3</v>
      </c>
      <c r="G74" s="142">
        <f t="shared" si="6"/>
        <v>1305</v>
      </c>
      <c r="H74" s="143"/>
      <c r="I74" s="142">
        <f t="shared" si="7"/>
        <v>60</v>
      </c>
      <c r="J74" s="144">
        <f t="shared" si="8"/>
        <v>1365</v>
      </c>
      <c r="K74" s="119" t="s">
        <v>348</v>
      </c>
      <c r="L74" s="113"/>
    </row>
    <row r="75" spans="1:12" s="2" customFormat="1" ht="19.5" customHeight="1">
      <c r="A75" s="53"/>
      <c r="B75" s="54"/>
      <c r="C75" s="15" t="s">
        <v>13</v>
      </c>
      <c r="D75" s="44">
        <v>68</v>
      </c>
      <c r="E75" s="45" t="s">
        <v>144</v>
      </c>
      <c r="F75" s="46">
        <v>2</v>
      </c>
      <c r="G75" s="142">
        <f t="shared" si="6"/>
        <v>870</v>
      </c>
      <c r="H75" s="143"/>
      <c r="I75" s="142">
        <f t="shared" si="7"/>
        <v>40</v>
      </c>
      <c r="J75" s="144">
        <f t="shared" si="8"/>
        <v>910</v>
      </c>
      <c r="K75" s="119"/>
      <c r="L75" s="113"/>
    </row>
    <row r="76" spans="1:12" s="2" customFormat="1" ht="19.5" customHeight="1">
      <c r="A76" s="53"/>
      <c r="B76" s="54"/>
      <c r="C76" s="15" t="s">
        <v>25</v>
      </c>
      <c r="D76" s="44">
        <v>69</v>
      </c>
      <c r="E76" s="45" t="s">
        <v>145</v>
      </c>
      <c r="F76" s="46">
        <v>2</v>
      </c>
      <c r="G76" s="142">
        <f t="shared" si="6"/>
        <v>870</v>
      </c>
      <c r="H76" s="143"/>
      <c r="I76" s="142">
        <f t="shared" si="7"/>
        <v>40</v>
      </c>
      <c r="J76" s="144">
        <f t="shared" si="8"/>
        <v>910</v>
      </c>
      <c r="K76" s="119"/>
      <c r="L76" s="113"/>
    </row>
    <row r="77" spans="1:12" s="2" customFormat="1" ht="19.5" customHeight="1">
      <c r="A77" s="53"/>
      <c r="B77" s="54"/>
      <c r="C77" s="15" t="s">
        <v>152</v>
      </c>
      <c r="D77" s="44">
        <v>70</v>
      </c>
      <c r="E77" s="45" t="s">
        <v>154</v>
      </c>
      <c r="F77" s="46">
        <v>2</v>
      </c>
      <c r="G77" s="142">
        <f t="shared" si="6"/>
        <v>870</v>
      </c>
      <c r="H77" s="143"/>
      <c r="I77" s="142">
        <f t="shared" si="7"/>
        <v>40</v>
      </c>
      <c r="J77" s="144">
        <f t="shared" si="8"/>
        <v>910</v>
      </c>
      <c r="K77" s="119"/>
      <c r="L77" s="113"/>
    </row>
    <row r="78" spans="1:12" s="2" customFormat="1" ht="19.5" customHeight="1">
      <c r="A78" s="53"/>
      <c r="B78" s="54"/>
      <c r="C78" s="15" t="s">
        <v>159</v>
      </c>
      <c r="D78" s="44">
        <v>71</v>
      </c>
      <c r="E78" s="45" t="s">
        <v>161</v>
      </c>
      <c r="F78" s="46">
        <v>2</v>
      </c>
      <c r="G78" s="142">
        <f t="shared" si="6"/>
        <v>870</v>
      </c>
      <c r="H78" s="143"/>
      <c r="I78" s="142">
        <f t="shared" si="7"/>
        <v>40</v>
      </c>
      <c r="J78" s="144">
        <f t="shared" si="8"/>
        <v>910</v>
      </c>
      <c r="K78" s="119"/>
      <c r="L78" s="113"/>
    </row>
    <row r="79" spans="1:12" s="2" customFormat="1" ht="19.5" customHeight="1">
      <c r="A79" s="53"/>
      <c r="B79" s="54"/>
      <c r="C79" s="15" t="s">
        <v>159</v>
      </c>
      <c r="D79" s="44">
        <v>72</v>
      </c>
      <c r="E79" s="45" t="s">
        <v>162</v>
      </c>
      <c r="F79" s="46">
        <v>2</v>
      </c>
      <c r="G79" s="142">
        <f t="shared" si="6"/>
        <v>870</v>
      </c>
      <c r="H79" s="143"/>
      <c r="I79" s="142">
        <f t="shared" si="7"/>
        <v>40</v>
      </c>
      <c r="J79" s="144">
        <f t="shared" si="8"/>
        <v>910</v>
      </c>
      <c r="K79" s="119"/>
      <c r="L79" s="113"/>
    </row>
    <row r="80" spans="1:12" s="2" customFormat="1" ht="19.5" customHeight="1">
      <c r="A80" s="53"/>
      <c r="B80" s="54"/>
      <c r="C80" s="15" t="s">
        <v>79</v>
      </c>
      <c r="D80" s="44">
        <v>73</v>
      </c>
      <c r="E80" s="45" t="s">
        <v>169</v>
      </c>
      <c r="F80" s="46">
        <v>2</v>
      </c>
      <c r="G80" s="142">
        <f t="shared" si="6"/>
        <v>870</v>
      </c>
      <c r="H80" s="143"/>
      <c r="I80" s="142">
        <f t="shared" si="7"/>
        <v>40</v>
      </c>
      <c r="J80" s="144">
        <f t="shared" si="8"/>
        <v>910</v>
      </c>
      <c r="K80" s="119"/>
      <c r="L80" s="113"/>
    </row>
    <row r="81" spans="1:12" s="2" customFormat="1" ht="19.5" customHeight="1">
      <c r="A81" s="53"/>
      <c r="B81" s="54"/>
      <c r="C81" s="15" t="s">
        <v>35</v>
      </c>
      <c r="D81" s="44">
        <v>74</v>
      </c>
      <c r="E81" s="45" t="s">
        <v>173</v>
      </c>
      <c r="F81" s="46">
        <v>2</v>
      </c>
      <c r="G81" s="142">
        <f t="shared" si="6"/>
        <v>870</v>
      </c>
      <c r="H81" s="143"/>
      <c r="I81" s="142">
        <f t="shared" si="7"/>
        <v>40</v>
      </c>
      <c r="J81" s="144">
        <f t="shared" si="8"/>
        <v>910</v>
      </c>
      <c r="K81" s="119"/>
      <c r="L81" s="113"/>
    </row>
    <row r="82" spans="1:12" s="2" customFormat="1" ht="19.5" customHeight="1">
      <c r="A82" s="53"/>
      <c r="B82" s="54"/>
      <c r="C82" s="15" t="s">
        <v>86</v>
      </c>
      <c r="D82" s="44">
        <v>75</v>
      </c>
      <c r="E82" s="45" t="s">
        <v>175</v>
      </c>
      <c r="F82" s="46">
        <v>2</v>
      </c>
      <c r="G82" s="142">
        <f t="shared" si="6"/>
        <v>870</v>
      </c>
      <c r="H82" s="143"/>
      <c r="I82" s="142">
        <f t="shared" si="7"/>
        <v>40</v>
      </c>
      <c r="J82" s="144">
        <f t="shared" si="8"/>
        <v>910</v>
      </c>
      <c r="K82" s="119"/>
      <c r="L82" s="113"/>
    </row>
    <row r="83" spans="1:12" s="2" customFormat="1" ht="19.5" customHeight="1">
      <c r="A83" s="53"/>
      <c r="B83" s="54"/>
      <c r="C83" s="15" t="s">
        <v>86</v>
      </c>
      <c r="D83" s="44">
        <v>76</v>
      </c>
      <c r="E83" s="45" t="s">
        <v>176</v>
      </c>
      <c r="F83" s="46">
        <v>2</v>
      </c>
      <c r="G83" s="142">
        <f t="shared" si="6"/>
        <v>870</v>
      </c>
      <c r="H83" s="143"/>
      <c r="I83" s="142">
        <f t="shared" si="7"/>
        <v>40</v>
      </c>
      <c r="J83" s="144">
        <f t="shared" si="8"/>
        <v>910</v>
      </c>
      <c r="K83" s="119"/>
      <c r="L83" s="113"/>
    </row>
    <row r="84" spans="1:12" s="2" customFormat="1" ht="19.5" customHeight="1">
      <c r="A84" s="53"/>
      <c r="B84" s="54"/>
      <c r="C84" s="15" t="s">
        <v>95</v>
      </c>
      <c r="D84" s="44">
        <v>77</v>
      </c>
      <c r="E84" s="45" t="s">
        <v>192</v>
      </c>
      <c r="F84" s="46">
        <v>2</v>
      </c>
      <c r="G84" s="142">
        <f t="shared" si="6"/>
        <v>870</v>
      </c>
      <c r="H84" s="143"/>
      <c r="I84" s="142">
        <f t="shared" si="7"/>
        <v>40</v>
      </c>
      <c r="J84" s="144">
        <f t="shared" si="8"/>
        <v>910</v>
      </c>
      <c r="K84" s="119"/>
      <c r="L84" s="113"/>
    </row>
    <row r="85" spans="1:12" s="2" customFormat="1" ht="19.5" customHeight="1">
      <c r="A85" s="53"/>
      <c r="B85" s="54"/>
      <c r="C85" s="15" t="s">
        <v>95</v>
      </c>
      <c r="D85" s="44">
        <v>78</v>
      </c>
      <c r="E85" s="45" t="s">
        <v>195</v>
      </c>
      <c r="F85" s="46">
        <v>2</v>
      </c>
      <c r="G85" s="142">
        <f t="shared" si="6"/>
        <v>870</v>
      </c>
      <c r="H85" s="143"/>
      <c r="I85" s="142">
        <f t="shared" si="7"/>
        <v>40</v>
      </c>
      <c r="J85" s="144">
        <f t="shared" si="8"/>
        <v>910</v>
      </c>
      <c r="K85" s="119"/>
      <c r="L85" s="113"/>
    </row>
    <row r="86" spans="1:12" s="2" customFormat="1" ht="19.5" customHeight="1">
      <c r="A86" s="53"/>
      <c r="B86" s="54"/>
      <c r="C86" s="15" t="s">
        <v>197</v>
      </c>
      <c r="D86" s="44">
        <v>79</v>
      </c>
      <c r="E86" s="45" t="s">
        <v>198</v>
      </c>
      <c r="F86" s="46">
        <v>1</v>
      </c>
      <c r="G86" s="142">
        <f t="shared" si="6"/>
        <v>435</v>
      </c>
      <c r="H86" s="143"/>
      <c r="I86" s="142">
        <f t="shared" si="7"/>
        <v>20</v>
      </c>
      <c r="J86" s="144">
        <f t="shared" si="8"/>
        <v>455</v>
      </c>
      <c r="K86" s="119"/>
      <c r="L86" s="113"/>
    </row>
    <row r="87" spans="1:12" s="2" customFormat="1" ht="19.5" customHeight="1">
      <c r="A87" s="53"/>
      <c r="B87" s="54"/>
      <c r="C87" s="15" t="s">
        <v>49</v>
      </c>
      <c r="D87" s="44">
        <v>80</v>
      </c>
      <c r="E87" s="45" t="s">
        <v>201</v>
      </c>
      <c r="F87" s="46">
        <v>2</v>
      </c>
      <c r="G87" s="142">
        <f t="shared" si="6"/>
        <v>870</v>
      </c>
      <c r="H87" s="143"/>
      <c r="I87" s="142">
        <f t="shared" si="7"/>
        <v>40</v>
      </c>
      <c r="J87" s="144">
        <f t="shared" si="8"/>
        <v>910</v>
      </c>
      <c r="K87" s="119"/>
      <c r="L87" s="113"/>
    </row>
    <row r="88" spans="1:12" s="2" customFormat="1" ht="19.5" customHeight="1">
      <c r="A88" s="53"/>
      <c r="B88" s="54"/>
      <c r="C88" s="15" t="s">
        <v>207</v>
      </c>
      <c r="D88" s="44">
        <v>81</v>
      </c>
      <c r="E88" s="45" t="s">
        <v>209</v>
      </c>
      <c r="F88" s="46">
        <v>2</v>
      </c>
      <c r="G88" s="142">
        <f t="shared" si="6"/>
        <v>870</v>
      </c>
      <c r="H88" s="143"/>
      <c r="I88" s="142">
        <f t="shared" si="7"/>
        <v>40</v>
      </c>
      <c r="J88" s="144">
        <f t="shared" si="8"/>
        <v>910</v>
      </c>
      <c r="K88" s="119"/>
      <c r="L88" s="113"/>
    </row>
    <row r="89" spans="1:12" s="2" customFormat="1" ht="19.5" customHeight="1">
      <c r="A89" s="53"/>
      <c r="B89" s="54"/>
      <c r="C89" s="15" t="s">
        <v>214</v>
      </c>
      <c r="D89" s="44">
        <v>82</v>
      </c>
      <c r="E89" s="45" t="s">
        <v>215</v>
      </c>
      <c r="F89" s="46">
        <v>2</v>
      </c>
      <c r="G89" s="142">
        <f t="shared" si="6"/>
        <v>870</v>
      </c>
      <c r="H89" s="143"/>
      <c r="I89" s="142">
        <f t="shared" si="7"/>
        <v>40</v>
      </c>
      <c r="J89" s="144">
        <f t="shared" si="8"/>
        <v>910</v>
      </c>
      <c r="K89" s="119"/>
      <c r="L89" s="113"/>
    </row>
    <row r="90" spans="1:12" s="2" customFormat="1" ht="19.5" customHeight="1">
      <c r="A90" s="53"/>
      <c r="B90" s="54"/>
      <c r="C90" s="15" t="s">
        <v>40</v>
      </c>
      <c r="D90" s="44">
        <v>83</v>
      </c>
      <c r="E90" s="45" t="s">
        <v>237</v>
      </c>
      <c r="F90" s="46">
        <v>2</v>
      </c>
      <c r="G90" s="142">
        <f t="shared" si="6"/>
        <v>870</v>
      </c>
      <c r="H90" s="143"/>
      <c r="I90" s="142">
        <f t="shared" si="7"/>
        <v>40</v>
      </c>
      <c r="J90" s="144">
        <f t="shared" si="8"/>
        <v>910</v>
      </c>
      <c r="K90" s="119"/>
      <c r="L90" s="113"/>
    </row>
    <row r="91" spans="1:12" s="2" customFormat="1" ht="19.5" customHeight="1">
      <c r="A91" s="53"/>
      <c r="B91" s="54"/>
      <c r="C91" s="15" t="s">
        <v>40</v>
      </c>
      <c r="D91" s="44">
        <v>84</v>
      </c>
      <c r="E91" s="45" t="s">
        <v>238</v>
      </c>
      <c r="F91" s="46">
        <v>2</v>
      </c>
      <c r="G91" s="142">
        <f t="shared" si="6"/>
        <v>870</v>
      </c>
      <c r="H91" s="143"/>
      <c r="I91" s="142">
        <f t="shared" si="7"/>
        <v>40</v>
      </c>
      <c r="J91" s="144">
        <f t="shared" si="8"/>
        <v>910</v>
      </c>
      <c r="K91" s="119"/>
      <c r="L91" s="113"/>
    </row>
    <row r="92" spans="1:12" s="2" customFormat="1" ht="19.5" customHeight="1">
      <c r="A92" s="53"/>
      <c r="B92" s="54"/>
      <c r="C92" s="15" t="s">
        <v>40</v>
      </c>
      <c r="D92" s="44">
        <v>85</v>
      </c>
      <c r="E92" s="45" t="s">
        <v>239</v>
      </c>
      <c r="F92" s="46">
        <v>2</v>
      </c>
      <c r="G92" s="142">
        <f t="shared" si="6"/>
        <v>870</v>
      </c>
      <c r="H92" s="143"/>
      <c r="I92" s="142">
        <f t="shared" si="7"/>
        <v>40</v>
      </c>
      <c r="J92" s="144">
        <f t="shared" si="8"/>
        <v>910</v>
      </c>
      <c r="K92" s="119"/>
      <c r="L92" s="113"/>
    </row>
    <row r="93" spans="1:12" s="2" customFormat="1" ht="19.5" customHeight="1">
      <c r="A93" s="53"/>
      <c r="B93" s="54"/>
      <c r="C93" s="15" t="s">
        <v>40</v>
      </c>
      <c r="D93" s="44">
        <v>86</v>
      </c>
      <c r="E93" s="45" t="s">
        <v>242</v>
      </c>
      <c r="F93" s="46">
        <v>2</v>
      </c>
      <c r="G93" s="142">
        <f t="shared" si="6"/>
        <v>870</v>
      </c>
      <c r="H93" s="143"/>
      <c r="I93" s="142">
        <f t="shared" si="7"/>
        <v>40</v>
      </c>
      <c r="J93" s="144">
        <f t="shared" si="8"/>
        <v>910</v>
      </c>
      <c r="K93" s="119"/>
      <c r="L93" s="113"/>
    </row>
    <row r="94" spans="1:12" s="2" customFormat="1" ht="19.5" customHeight="1">
      <c r="A94" s="53"/>
      <c r="B94" s="54"/>
      <c r="C94" s="15" t="s">
        <v>28</v>
      </c>
      <c r="D94" s="44">
        <v>87</v>
      </c>
      <c r="E94" s="45" t="s">
        <v>102</v>
      </c>
      <c r="F94" s="46">
        <v>5</v>
      </c>
      <c r="G94" s="142">
        <f t="shared" si="6"/>
        <v>2175</v>
      </c>
      <c r="H94" s="143"/>
      <c r="I94" s="142">
        <f t="shared" si="7"/>
        <v>100</v>
      </c>
      <c r="J94" s="144">
        <f t="shared" si="8"/>
        <v>2275</v>
      </c>
      <c r="K94" s="119" t="s">
        <v>346</v>
      </c>
      <c r="L94" s="113"/>
    </row>
    <row r="95" spans="1:12" s="2" customFormat="1" ht="19.5" customHeight="1">
      <c r="A95" s="53"/>
      <c r="B95" s="54"/>
      <c r="C95" s="15" t="s">
        <v>53</v>
      </c>
      <c r="D95" s="44">
        <v>88</v>
      </c>
      <c r="E95" s="45" t="s">
        <v>118</v>
      </c>
      <c r="F95" s="46">
        <v>3</v>
      </c>
      <c r="G95" s="142">
        <f t="shared" si="6"/>
        <v>1305</v>
      </c>
      <c r="H95" s="143"/>
      <c r="I95" s="142">
        <f t="shared" si="7"/>
        <v>60</v>
      </c>
      <c r="J95" s="144">
        <f t="shared" si="8"/>
        <v>1365</v>
      </c>
      <c r="K95" s="119"/>
      <c r="L95" s="113"/>
    </row>
    <row r="96" spans="1:12" s="2" customFormat="1" ht="19.5" customHeight="1">
      <c r="A96" s="53"/>
      <c r="B96" s="54"/>
      <c r="C96" s="15" t="s">
        <v>56</v>
      </c>
      <c r="D96" s="44">
        <v>89</v>
      </c>
      <c r="E96" s="45" t="s">
        <v>120</v>
      </c>
      <c r="F96" s="46">
        <v>1</v>
      </c>
      <c r="G96" s="142">
        <f t="shared" si="6"/>
        <v>435</v>
      </c>
      <c r="H96" s="143"/>
      <c r="I96" s="142">
        <f t="shared" si="7"/>
        <v>20</v>
      </c>
      <c r="J96" s="144">
        <f t="shared" si="8"/>
        <v>455</v>
      </c>
      <c r="K96" s="119"/>
      <c r="L96" s="113"/>
    </row>
    <row r="97" spans="1:12" s="2" customFormat="1" ht="19.5" customHeight="1">
      <c r="A97" s="53"/>
      <c r="B97" s="54"/>
      <c r="C97" s="15" t="s">
        <v>1</v>
      </c>
      <c r="D97" s="44">
        <v>90</v>
      </c>
      <c r="E97" s="45" t="s">
        <v>122</v>
      </c>
      <c r="F97" s="46">
        <v>3</v>
      </c>
      <c r="G97" s="142">
        <f t="shared" si="6"/>
        <v>1305</v>
      </c>
      <c r="H97" s="143"/>
      <c r="I97" s="142">
        <f t="shared" si="7"/>
        <v>60</v>
      </c>
      <c r="J97" s="144">
        <f t="shared" si="8"/>
        <v>1365</v>
      </c>
      <c r="K97" s="119"/>
      <c r="L97" s="113"/>
    </row>
    <row r="98" spans="1:12" s="2" customFormat="1" ht="19.5" customHeight="1">
      <c r="A98" s="53"/>
      <c r="B98" s="54"/>
      <c r="C98" s="15" t="s">
        <v>70</v>
      </c>
      <c r="D98" s="44">
        <v>91</v>
      </c>
      <c r="E98" s="45" t="s">
        <v>133</v>
      </c>
      <c r="F98" s="46">
        <v>3</v>
      </c>
      <c r="G98" s="142">
        <f t="shared" si="6"/>
        <v>1305</v>
      </c>
      <c r="H98" s="143"/>
      <c r="I98" s="142">
        <f t="shared" si="7"/>
        <v>60</v>
      </c>
      <c r="J98" s="144">
        <f t="shared" si="8"/>
        <v>1365</v>
      </c>
      <c r="K98" s="119"/>
      <c r="L98" s="113"/>
    </row>
    <row r="99" spans="1:12" s="2" customFormat="1" ht="19.5" customHeight="1">
      <c r="A99" s="53"/>
      <c r="B99" s="54" t="s">
        <v>260</v>
      </c>
      <c r="C99" s="15" t="s">
        <v>27</v>
      </c>
      <c r="D99" s="44">
        <v>92</v>
      </c>
      <c r="E99" s="45" t="s">
        <v>141</v>
      </c>
      <c r="F99" s="46">
        <v>10</v>
      </c>
      <c r="G99" s="142">
        <f t="shared" si="6"/>
        <v>4350</v>
      </c>
      <c r="H99" s="143"/>
      <c r="I99" s="142">
        <f t="shared" si="7"/>
        <v>200</v>
      </c>
      <c r="J99" s="144">
        <f t="shared" si="8"/>
        <v>4550</v>
      </c>
      <c r="K99" s="119" t="s">
        <v>259</v>
      </c>
      <c r="L99" s="113"/>
    </row>
    <row r="100" spans="1:12" s="2" customFormat="1" ht="19.5" customHeight="1">
      <c r="A100" s="53"/>
      <c r="B100" s="54"/>
      <c r="C100" s="15" t="s">
        <v>69</v>
      </c>
      <c r="D100" s="44">
        <v>93</v>
      </c>
      <c r="E100" s="45" t="s">
        <v>147</v>
      </c>
      <c r="F100" s="46">
        <v>3</v>
      </c>
      <c r="G100" s="142">
        <f t="shared" si="6"/>
        <v>1305</v>
      </c>
      <c r="H100" s="143"/>
      <c r="I100" s="142">
        <f t="shared" si="7"/>
        <v>60</v>
      </c>
      <c r="J100" s="144">
        <f t="shared" si="8"/>
        <v>1365</v>
      </c>
      <c r="K100" s="119"/>
      <c r="L100" s="113"/>
    </row>
    <row r="101" spans="1:12" s="2" customFormat="1" ht="19.5" customHeight="1">
      <c r="A101" s="53"/>
      <c r="B101" s="54"/>
      <c r="C101" s="15" t="s">
        <v>69</v>
      </c>
      <c r="D101" s="44">
        <v>94</v>
      </c>
      <c r="E101" s="45" t="s">
        <v>148</v>
      </c>
      <c r="F101" s="46">
        <v>3</v>
      </c>
      <c r="G101" s="142">
        <f t="shared" si="6"/>
        <v>1305</v>
      </c>
      <c r="H101" s="143"/>
      <c r="I101" s="142">
        <f t="shared" si="7"/>
        <v>60</v>
      </c>
      <c r="J101" s="144">
        <f t="shared" si="8"/>
        <v>1365</v>
      </c>
      <c r="K101" s="119"/>
      <c r="L101" s="113"/>
    </row>
    <row r="102" spans="1:17" s="64" customFormat="1" ht="19.5" customHeight="1">
      <c r="A102" s="53"/>
      <c r="B102" s="62"/>
      <c r="C102" s="24" t="s">
        <v>69</v>
      </c>
      <c r="D102" s="44">
        <v>95</v>
      </c>
      <c r="E102" s="45" t="s">
        <v>149</v>
      </c>
      <c r="F102" s="46">
        <v>3</v>
      </c>
      <c r="G102" s="142">
        <f t="shared" si="6"/>
        <v>1305</v>
      </c>
      <c r="H102" s="143"/>
      <c r="I102" s="142">
        <f t="shared" si="7"/>
        <v>60</v>
      </c>
      <c r="J102" s="144">
        <f t="shared" si="8"/>
        <v>1365</v>
      </c>
      <c r="K102" s="119"/>
      <c r="L102" s="124"/>
      <c r="M102" s="63"/>
      <c r="N102" s="63"/>
      <c r="P102" s="65"/>
      <c r="Q102" s="65"/>
    </row>
    <row r="103" spans="1:17" s="2" customFormat="1" ht="19.5" customHeight="1">
      <c r="A103" s="53"/>
      <c r="B103" s="62"/>
      <c r="C103" s="24" t="s">
        <v>30</v>
      </c>
      <c r="D103" s="44">
        <v>96</v>
      </c>
      <c r="E103" s="45" t="s">
        <v>150</v>
      </c>
      <c r="F103" s="46">
        <v>3</v>
      </c>
      <c r="G103" s="142">
        <f t="shared" si="6"/>
        <v>1305</v>
      </c>
      <c r="H103" s="143"/>
      <c r="I103" s="142">
        <f t="shared" si="7"/>
        <v>60</v>
      </c>
      <c r="J103" s="144">
        <f t="shared" si="8"/>
        <v>1365</v>
      </c>
      <c r="K103" s="119"/>
      <c r="L103" s="124"/>
      <c r="M103" s="58"/>
      <c r="N103" s="58"/>
      <c r="P103" s="59"/>
      <c r="Q103" s="59"/>
    </row>
    <row r="104" spans="1:17" s="2" customFormat="1" ht="19.5" customHeight="1">
      <c r="A104" s="53"/>
      <c r="B104" s="62"/>
      <c r="C104" s="24" t="s">
        <v>159</v>
      </c>
      <c r="D104" s="44">
        <v>97</v>
      </c>
      <c r="E104" s="50" t="s">
        <v>164</v>
      </c>
      <c r="F104" s="61">
        <v>3</v>
      </c>
      <c r="G104" s="142">
        <f aca="true" t="shared" si="9" ref="G104:G135">SUM($I$1*F104)</f>
        <v>1305</v>
      </c>
      <c r="H104" s="143"/>
      <c r="I104" s="142">
        <f aca="true" t="shared" si="10" ref="I104:I135">SUM($I$2*F104)</f>
        <v>60</v>
      </c>
      <c r="J104" s="144">
        <f aca="true" t="shared" si="11" ref="J104:J135">G104+H104+I104</f>
        <v>1365</v>
      </c>
      <c r="K104" s="119" t="s">
        <v>372</v>
      </c>
      <c r="L104" s="131"/>
      <c r="M104" s="58"/>
      <c r="N104" s="58"/>
      <c r="P104" s="59"/>
      <c r="Q104" s="59"/>
    </row>
    <row r="105" spans="1:17" s="2" customFormat="1" ht="19.5" customHeight="1">
      <c r="A105" s="53"/>
      <c r="B105" s="62"/>
      <c r="C105" s="24" t="s">
        <v>165</v>
      </c>
      <c r="D105" s="44">
        <v>98</v>
      </c>
      <c r="E105" s="45" t="s">
        <v>166</v>
      </c>
      <c r="F105" s="46">
        <v>3</v>
      </c>
      <c r="G105" s="142">
        <f t="shared" si="9"/>
        <v>1305</v>
      </c>
      <c r="H105" s="143"/>
      <c r="I105" s="142">
        <f t="shared" si="10"/>
        <v>60</v>
      </c>
      <c r="J105" s="144">
        <f t="shared" si="11"/>
        <v>1365</v>
      </c>
      <c r="K105" s="119"/>
      <c r="L105" s="124"/>
      <c r="M105" s="58"/>
      <c r="N105" s="58"/>
      <c r="P105" s="59"/>
      <c r="Q105" s="59"/>
    </row>
    <row r="106" spans="1:17" s="2" customFormat="1" ht="19.5" customHeight="1">
      <c r="A106" s="53"/>
      <c r="B106" s="62"/>
      <c r="C106" s="24" t="s">
        <v>79</v>
      </c>
      <c r="D106" s="44">
        <v>99</v>
      </c>
      <c r="E106" s="45" t="s">
        <v>170</v>
      </c>
      <c r="F106" s="46">
        <v>3</v>
      </c>
      <c r="G106" s="142">
        <f t="shared" si="9"/>
        <v>1305</v>
      </c>
      <c r="H106" s="143"/>
      <c r="I106" s="142">
        <f t="shared" si="10"/>
        <v>60</v>
      </c>
      <c r="J106" s="144">
        <f t="shared" si="11"/>
        <v>1365</v>
      </c>
      <c r="K106" s="119"/>
      <c r="L106" s="124"/>
      <c r="M106" s="58"/>
      <c r="N106" s="58"/>
      <c r="P106" s="59"/>
      <c r="Q106" s="59"/>
    </row>
    <row r="107" spans="1:17" s="2" customFormat="1" ht="19.5" customHeight="1">
      <c r="A107" s="53"/>
      <c r="B107" s="62"/>
      <c r="C107" s="24" t="s">
        <v>87</v>
      </c>
      <c r="D107" s="44">
        <v>100</v>
      </c>
      <c r="E107" s="50" t="s">
        <v>180</v>
      </c>
      <c r="F107" s="61">
        <v>3</v>
      </c>
      <c r="G107" s="142">
        <f t="shared" si="9"/>
        <v>1305</v>
      </c>
      <c r="H107" s="143"/>
      <c r="I107" s="142">
        <f t="shared" si="10"/>
        <v>60</v>
      </c>
      <c r="J107" s="144">
        <f t="shared" si="11"/>
        <v>1365</v>
      </c>
      <c r="K107" s="119"/>
      <c r="L107" s="131"/>
      <c r="M107" s="58"/>
      <c r="N107" s="58"/>
      <c r="P107" s="59"/>
      <c r="Q107" s="59"/>
    </row>
    <row r="108" spans="1:17" s="2" customFormat="1" ht="19.5" customHeight="1">
      <c r="A108" s="53"/>
      <c r="B108" s="62"/>
      <c r="C108" s="24" t="s">
        <v>54</v>
      </c>
      <c r="D108" s="44">
        <v>101</v>
      </c>
      <c r="E108" s="45" t="s">
        <v>183</v>
      </c>
      <c r="F108" s="46">
        <v>3</v>
      </c>
      <c r="G108" s="142">
        <f t="shared" si="9"/>
        <v>1305</v>
      </c>
      <c r="H108" s="143"/>
      <c r="I108" s="142">
        <f t="shared" si="10"/>
        <v>60</v>
      </c>
      <c r="J108" s="144">
        <f t="shared" si="11"/>
        <v>1365</v>
      </c>
      <c r="K108" s="119"/>
      <c r="L108" s="113"/>
      <c r="M108" s="58"/>
      <c r="N108" s="58"/>
      <c r="P108" s="59"/>
      <c r="Q108" s="59"/>
    </row>
    <row r="109" spans="1:17" s="2" customFormat="1" ht="19.5" customHeight="1">
      <c r="A109" s="53"/>
      <c r="B109" s="62"/>
      <c r="C109" s="24" t="s">
        <v>54</v>
      </c>
      <c r="D109" s="44">
        <v>102</v>
      </c>
      <c r="E109" s="45" t="s">
        <v>184</v>
      </c>
      <c r="F109" s="46">
        <v>3</v>
      </c>
      <c r="G109" s="142">
        <f t="shared" si="9"/>
        <v>1305</v>
      </c>
      <c r="H109" s="143"/>
      <c r="I109" s="142">
        <f t="shared" si="10"/>
        <v>60</v>
      </c>
      <c r="J109" s="144">
        <f t="shared" si="11"/>
        <v>1365</v>
      </c>
      <c r="K109" s="119"/>
      <c r="L109" s="113"/>
      <c r="M109" s="58"/>
      <c r="N109" s="58"/>
      <c r="P109" s="59"/>
      <c r="Q109" s="59"/>
    </row>
    <row r="110" spans="1:17" s="2" customFormat="1" ht="19.5" customHeight="1">
      <c r="A110" s="53"/>
      <c r="B110" s="62"/>
      <c r="C110" s="24" t="s">
        <v>186</v>
      </c>
      <c r="D110" s="44">
        <v>103</v>
      </c>
      <c r="E110" s="45" t="s">
        <v>187</v>
      </c>
      <c r="F110" s="46">
        <v>3</v>
      </c>
      <c r="G110" s="142">
        <f t="shared" si="9"/>
        <v>1305</v>
      </c>
      <c r="H110" s="143"/>
      <c r="I110" s="142">
        <f t="shared" si="10"/>
        <v>60</v>
      </c>
      <c r="J110" s="144">
        <f t="shared" si="11"/>
        <v>1365</v>
      </c>
      <c r="K110" s="119"/>
      <c r="L110" s="113"/>
      <c r="M110" s="58"/>
      <c r="N110" s="58"/>
      <c r="P110" s="59"/>
      <c r="Q110" s="59"/>
    </row>
    <row r="111" spans="1:17" s="2" customFormat="1" ht="19.5" customHeight="1">
      <c r="A111" s="53"/>
      <c r="B111" s="62"/>
      <c r="C111" s="24" t="s">
        <v>63</v>
      </c>
      <c r="D111" s="44">
        <v>104</v>
      </c>
      <c r="E111" s="45" t="s">
        <v>188</v>
      </c>
      <c r="F111" s="46">
        <v>3</v>
      </c>
      <c r="G111" s="142">
        <f t="shared" si="9"/>
        <v>1305</v>
      </c>
      <c r="H111" s="143"/>
      <c r="I111" s="142">
        <f t="shared" si="10"/>
        <v>60</v>
      </c>
      <c r="J111" s="144">
        <f t="shared" si="11"/>
        <v>1365</v>
      </c>
      <c r="K111" s="119"/>
      <c r="L111" s="113"/>
      <c r="M111" s="58"/>
      <c r="N111" s="58"/>
      <c r="P111" s="59"/>
      <c r="Q111" s="59"/>
    </row>
    <row r="112" spans="1:17" s="2" customFormat="1" ht="19.5" customHeight="1">
      <c r="A112" s="53"/>
      <c r="B112" s="62"/>
      <c r="C112" s="24" t="s">
        <v>41</v>
      </c>
      <c r="D112" s="44">
        <v>105</v>
      </c>
      <c r="E112" s="45" t="s">
        <v>225</v>
      </c>
      <c r="F112" s="46">
        <v>3</v>
      </c>
      <c r="G112" s="142">
        <f t="shared" si="9"/>
        <v>1305</v>
      </c>
      <c r="H112" s="143"/>
      <c r="I112" s="142">
        <f t="shared" si="10"/>
        <v>60</v>
      </c>
      <c r="J112" s="144">
        <f t="shared" si="11"/>
        <v>1365</v>
      </c>
      <c r="K112" s="119"/>
      <c r="L112" s="124"/>
      <c r="M112" s="58"/>
      <c r="N112" s="58"/>
      <c r="P112" s="59"/>
      <c r="Q112" s="59"/>
    </row>
    <row r="113" spans="1:17" s="5" customFormat="1" ht="19.5" customHeight="1">
      <c r="A113" s="66"/>
      <c r="B113" s="62"/>
      <c r="C113" s="24" t="s">
        <v>81</v>
      </c>
      <c r="D113" s="44">
        <v>106</v>
      </c>
      <c r="E113" s="45" t="s">
        <v>229</v>
      </c>
      <c r="F113" s="46">
        <v>1</v>
      </c>
      <c r="G113" s="142">
        <f t="shared" si="9"/>
        <v>435</v>
      </c>
      <c r="H113" s="143"/>
      <c r="I113" s="142">
        <f t="shared" si="10"/>
        <v>20</v>
      </c>
      <c r="J113" s="144">
        <f t="shared" si="11"/>
        <v>455</v>
      </c>
      <c r="K113" s="119"/>
      <c r="L113" s="127"/>
      <c r="M113" s="67"/>
      <c r="N113" s="67"/>
      <c r="P113" s="68"/>
      <c r="Q113" s="68"/>
    </row>
    <row r="114" spans="1:17" s="5" customFormat="1" ht="19.5" customHeight="1">
      <c r="A114" s="66"/>
      <c r="B114" s="62"/>
      <c r="C114" s="24" t="s">
        <v>81</v>
      </c>
      <c r="D114" s="44">
        <v>107</v>
      </c>
      <c r="E114" s="45" t="s">
        <v>231</v>
      </c>
      <c r="F114" s="46">
        <v>3</v>
      </c>
      <c r="G114" s="142">
        <f t="shared" si="9"/>
        <v>1305</v>
      </c>
      <c r="H114" s="143"/>
      <c r="I114" s="142">
        <f t="shared" si="10"/>
        <v>60</v>
      </c>
      <c r="J114" s="144">
        <f t="shared" si="11"/>
        <v>1365</v>
      </c>
      <c r="K114" s="119"/>
      <c r="L114" s="127"/>
      <c r="M114" s="67"/>
      <c r="N114" s="67"/>
      <c r="P114" s="68"/>
      <c r="Q114" s="68"/>
    </row>
    <row r="115" spans="1:17" s="5" customFormat="1" ht="19.5" customHeight="1">
      <c r="A115" s="66"/>
      <c r="B115" s="62"/>
      <c r="C115" s="24" t="s">
        <v>42</v>
      </c>
      <c r="D115" s="44">
        <v>108</v>
      </c>
      <c r="E115" s="45" t="s">
        <v>233</v>
      </c>
      <c r="F115" s="46">
        <v>2</v>
      </c>
      <c r="G115" s="142">
        <f t="shared" si="9"/>
        <v>870</v>
      </c>
      <c r="H115" s="143"/>
      <c r="I115" s="142">
        <f t="shared" si="10"/>
        <v>40</v>
      </c>
      <c r="J115" s="144">
        <f t="shared" si="11"/>
        <v>910</v>
      </c>
      <c r="K115" s="119"/>
      <c r="L115" s="127"/>
      <c r="M115" s="67"/>
      <c r="N115" s="67"/>
      <c r="P115" s="68"/>
      <c r="Q115" s="68"/>
    </row>
    <row r="116" spans="1:17" s="2" customFormat="1" ht="19.5" customHeight="1">
      <c r="A116" s="53"/>
      <c r="B116" s="62"/>
      <c r="C116" s="24" t="s">
        <v>48</v>
      </c>
      <c r="D116" s="44">
        <v>109</v>
      </c>
      <c r="E116" s="45" t="s">
        <v>204</v>
      </c>
      <c r="F116" s="46">
        <v>4</v>
      </c>
      <c r="G116" s="142">
        <f t="shared" si="9"/>
        <v>1740</v>
      </c>
      <c r="H116" s="143"/>
      <c r="I116" s="142">
        <f t="shared" si="10"/>
        <v>80</v>
      </c>
      <c r="J116" s="144">
        <f t="shared" si="11"/>
        <v>1820</v>
      </c>
      <c r="K116" s="119"/>
      <c r="L116" s="124"/>
      <c r="M116" s="58"/>
      <c r="N116" s="58"/>
      <c r="P116" s="59"/>
      <c r="Q116" s="59"/>
    </row>
    <row r="117" spans="1:17" s="2" customFormat="1" ht="19.5" customHeight="1">
      <c r="A117" s="53"/>
      <c r="B117" s="62"/>
      <c r="C117" s="24" t="s">
        <v>41</v>
      </c>
      <c r="D117" s="44">
        <v>110</v>
      </c>
      <c r="E117" s="45" t="s">
        <v>221</v>
      </c>
      <c r="F117" s="46">
        <v>4</v>
      </c>
      <c r="G117" s="142">
        <f t="shared" si="9"/>
        <v>1740</v>
      </c>
      <c r="H117" s="143"/>
      <c r="I117" s="142">
        <f t="shared" si="10"/>
        <v>80</v>
      </c>
      <c r="J117" s="144">
        <f t="shared" si="11"/>
        <v>1820</v>
      </c>
      <c r="K117" s="119"/>
      <c r="L117" s="124"/>
      <c r="M117" s="58"/>
      <c r="N117" s="58"/>
      <c r="P117" s="59"/>
      <c r="Q117" s="59"/>
    </row>
    <row r="118" spans="1:12" s="2" customFormat="1" ht="19.5" customHeight="1">
      <c r="A118" s="54"/>
      <c r="B118" s="62" t="s">
        <v>42</v>
      </c>
      <c r="C118" s="24" t="s">
        <v>27</v>
      </c>
      <c r="D118" s="44">
        <v>111</v>
      </c>
      <c r="E118" s="69" t="s">
        <v>252</v>
      </c>
      <c r="F118" s="46">
        <v>1</v>
      </c>
      <c r="G118" s="142">
        <f t="shared" si="9"/>
        <v>435</v>
      </c>
      <c r="H118" s="143"/>
      <c r="I118" s="142">
        <f t="shared" si="10"/>
        <v>20</v>
      </c>
      <c r="J118" s="144">
        <f t="shared" si="11"/>
        <v>455</v>
      </c>
      <c r="K118" s="119" t="s">
        <v>255</v>
      </c>
      <c r="L118" s="113"/>
    </row>
    <row r="119" spans="1:12" s="2" customFormat="1" ht="19.5" customHeight="1">
      <c r="A119" s="54"/>
      <c r="B119" s="62" t="s">
        <v>81</v>
      </c>
      <c r="C119" s="24" t="s">
        <v>71</v>
      </c>
      <c r="D119" s="44">
        <v>112</v>
      </c>
      <c r="E119" s="69" t="s">
        <v>253</v>
      </c>
      <c r="F119" s="46">
        <v>2</v>
      </c>
      <c r="G119" s="142">
        <f t="shared" si="9"/>
        <v>870</v>
      </c>
      <c r="H119" s="143"/>
      <c r="I119" s="142">
        <f t="shared" si="10"/>
        <v>40</v>
      </c>
      <c r="J119" s="144">
        <f t="shared" si="11"/>
        <v>910</v>
      </c>
      <c r="K119" s="119" t="s">
        <v>256</v>
      </c>
      <c r="L119" s="113"/>
    </row>
    <row r="120" spans="1:12" s="2" customFormat="1" ht="19.5" customHeight="1">
      <c r="A120" s="54"/>
      <c r="B120" s="62" t="s">
        <v>82</v>
      </c>
      <c r="C120" s="24" t="s">
        <v>84</v>
      </c>
      <c r="D120" s="44">
        <v>113</v>
      </c>
      <c r="E120" s="69" t="s">
        <v>254</v>
      </c>
      <c r="F120" s="46">
        <v>2</v>
      </c>
      <c r="G120" s="142">
        <f t="shared" si="9"/>
        <v>870</v>
      </c>
      <c r="H120" s="143"/>
      <c r="I120" s="142">
        <f t="shared" si="10"/>
        <v>40</v>
      </c>
      <c r="J120" s="144">
        <f t="shared" si="11"/>
        <v>910</v>
      </c>
      <c r="K120" s="119" t="s">
        <v>257</v>
      </c>
      <c r="L120" s="113"/>
    </row>
    <row r="121" spans="1:12" s="2" customFormat="1" ht="19.5" customHeight="1">
      <c r="A121" s="54"/>
      <c r="B121" s="62" t="s">
        <v>251</v>
      </c>
      <c r="C121" s="24" t="s">
        <v>261</v>
      </c>
      <c r="D121" s="44">
        <v>114</v>
      </c>
      <c r="E121" s="69" t="s">
        <v>262</v>
      </c>
      <c r="F121" s="46">
        <v>3</v>
      </c>
      <c r="G121" s="142">
        <f t="shared" si="9"/>
        <v>1305</v>
      </c>
      <c r="H121" s="143"/>
      <c r="I121" s="142">
        <f t="shared" si="10"/>
        <v>60</v>
      </c>
      <c r="J121" s="144">
        <f t="shared" si="11"/>
        <v>1365</v>
      </c>
      <c r="K121" s="119"/>
      <c r="L121" s="113"/>
    </row>
    <row r="122" spans="1:12" s="2" customFormat="1" ht="19.5" customHeight="1">
      <c r="A122" s="54"/>
      <c r="B122" s="62" t="s">
        <v>40</v>
      </c>
      <c r="C122" s="24" t="s">
        <v>36</v>
      </c>
      <c r="D122" s="44">
        <v>115</v>
      </c>
      <c r="E122" s="69" t="s">
        <v>263</v>
      </c>
      <c r="F122" s="46">
        <v>3</v>
      </c>
      <c r="G122" s="142">
        <f t="shared" si="9"/>
        <v>1305</v>
      </c>
      <c r="H122" s="143"/>
      <c r="I122" s="142">
        <f t="shared" si="10"/>
        <v>60</v>
      </c>
      <c r="J122" s="144">
        <f t="shared" si="11"/>
        <v>1365</v>
      </c>
      <c r="K122" s="119" t="s">
        <v>358</v>
      </c>
      <c r="L122" s="113"/>
    </row>
    <row r="123" spans="1:12" s="2" customFormat="1" ht="19.5" customHeight="1">
      <c r="A123" s="54"/>
      <c r="B123" s="62" t="s">
        <v>42</v>
      </c>
      <c r="C123" s="24" t="s">
        <v>27</v>
      </c>
      <c r="D123" s="44">
        <v>116</v>
      </c>
      <c r="E123" s="69" t="s">
        <v>264</v>
      </c>
      <c r="F123" s="46">
        <v>4</v>
      </c>
      <c r="G123" s="142">
        <f t="shared" si="9"/>
        <v>1740</v>
      </c>
      <c r="H123" s="143"/>
      <c r="I123" s="142">
        <f t="shared" si="10"/>
        <v>80</v>
      </c>
      <c r="J123" s="144">
        <f t="shared" si="11"/>
        <v>1820</v>
      </c>
      <c r="K123" s="119"/>
      <c r="L123" s="113"/>
    </row>
    <row r="124" spans="1:12" s="2" customFormat="1" ht="19.5" customHeight="1">
      <c r="A124" s="54"/>
      <c r="B124" s="62" t="s">
        <v>41</v>
      </c>
      <c r="C124" s="24" t="s">
        <v>23</v>
      </c>
      <c r="D124" s="44">
        <v>117</v>
      </c>
      <c r="E124" s="69" t="s">
        <v>265</v>
      </c>
      <c r="F124" s="46">
        <v>1</v>
      </c>
      <c r="G124" s="142">
        <f t="shared" si="9"/>
        <v>435</v>
      </c>
      <c r="H124" s="143"/>
      <c r="I124" s="142">
        <f t="shared" si="10"/>
        <v>20</v>
      </c>
      <c r="J124" s="144">
        <f t="shared" si="11"/>
        <v>455</v>
      </c>
      <c r="K124" s="119"/>
      <c r="L124" s="113"/>
    </row>
    <row r="125" spans="1:12" s="2" customFormat="1" ht="19.5" customHeight="1">
      <c r="A125" s="54"/>
      <c r="B125" s="62" t="s">
        <v>82</v>
      </c>
      <c r="C125" s="24" t="s">
        <v>94</v>
      </c>
      <c r="D125" s="44">
        <v>118</v>
      </c>
      <c r="E125" s="69" t="s">
        <v>266</v>
      </c>
      <c r="F125" s="46">
        <v>2</v>
      </c>
      <c r="G125" s="142">
        <f t="shared" si="9"/>
        <v>870</v>
      </c>
      <c r="H125" s="143"/>
      <c r="I125" s="142">
        <f t="shared" si="10"/>
        <v>40</v>
      </c>
      <c r="J125" s="144">
        <f t="shared" si="11"/>
        <v>910</v>
      </c>
      <c r="K125" s="119"/>
      <c r="L125" s="113"/>
    </row>
    <row r="126" spans="1:12" s="2" customFormat="1" ht="19.5" customHeight="1">
      <c r="A126" s="54"/>
      <c r="B126" s="62" t="s">
        <v>82</v>
      </c>
      <c r="C126" s="24" t="s">
        <v>84</v>
      </c>
      <c r="D126" s="44">
        <v>119</v>
      </c>
      <c r="E126" s="69" t="s">
        <v>267</v>
      </c>
      <c r="F126" s="46">
        <v>3</v>
      </c>
      <c r="G126" s="142">
        <f t="shared" si="9"/>
        <v>1305</v>
      </c>
      <c r="H126" s="143"/>
      <c r="I126" s="142">
        <f t="shared" si="10"/>
        <v>60</v>
      </c>
      <c r="J126" s="144">
        <f t="shared" si="11"/>
        <v>1365</v>
      </c>
      <c r="K126" s="119" t="s">
        <v>350</v>
      </c>
      <c r="L126" s="113"/>
    </row>
    <row r="127" spans="1:12" s="2" customFormat="1" ht="19.5" customHeight="1">
      <c r="A127" s="54"/>
      <c r="B127" s="62" t="s">
        <v>40</v>
      </c>
      <c r="C127" s="24" t="s">
        <v>32</v>
      </c>
      <c r="D127" s="44">
        <v>120</v>
      </c>
      <c r="E127" s="69" t="s">
        <v>269</v>
      </c>
      <c r="F127" s="46">
        <v>1</v>
      </c>
      <c r="G127" s="142">
        <f t="shared" si="9"/>
        <v>435</v>
      </c>
      <c r="H127" s="143"/>
      <c r="I127" s="142">
        <f t="shared" si="10"/>
        <v>20</v>
      </c>
      <c r="J127" s="144">
        <f t="shared" si="11"/>
        <v>455</v>
      </c>
      <c r="K127" s="119"/>
      <c r="L127" s="113"/>
    </row>
    <row r="128" spans="1:12" s="2" customFormat="1" ht="19.5" customHeight="1">
      <c r="A128" s="54"/>
      <c r="B128" s="62" t="s">
        <v>42</v>
      </c>
      <c r="C128" s="24" t="s">
        <v>272</v>
      </c>
      <c r="D128" s="44">
        <v>121</v>
      </c>
      <c r="E128" s="45" t="s">
        <v>271</v>
      </c>
      <c r="F128" s="46">
        <v>1</v>
      </c>
      <c r="G128" s="142">
        <f t="shared" si="9"/>
        <v>435</v>
      </c>
      <c r="H128" s="143"/>
      <c r="I128" s="142">
        <f t="shared" si="10"/>
        <v>20</v>
      </c>
      <c r="J128" s="144">
        <f t="shared" si="11"/>
        <v>455</v>
      </c>
      <c r="K128" s="119"/>
      <c r="L128" s="113"/>
    </row>
    <row r="129" spans="1:12" s="2" customFormat="1" ht="19.5" customHeight="1">
      <c r="A129" s="54"/>
      <c r="B129" s="62" t="s">
        <v>82</v>
      </c>
      <c r="C129" s="24" t="s">
        <v>276</v>
      </c>
      <c r="D129" s="44">
        <v>122</v>
      </c>
      <c r="E129" s="45" t="s">
        <v>275</v>
      </c>
      <c r="F129" s="46">
        <v>2</v>
      </c>
      <c r="G129" s="142">
        <f t="shared" si="9"/>
        <v>870</v>
      </c>
      <c r="H129" s="143"/>
      <c r="I129" s="142">
        <f t="shared" si="10"/>
        <v>40</v>
      </c>
      <c r="J129" s="144">
        <f t="shared" si="11"/>
        <v>910</v>
      </c>
      <c r="K129" s="119"/>
      <c r="L129" s="113"/>
    </row>
    <row r="130" spans="1:12" s="2" customFormat="1" ht="19.5" customHeight="1">
      <c r="A130" s="54"/>
      <c r="B130" s="62" t="s">
        <v>82</v>
      </c>
      <c r="C130" s="24" t="s">
        <v>276</v>
      </c>
      <c r="D130" s="44">
        <v>123</v>
      </c>
      <c r="E130" s="45" t="s">
        <v>277</v>
      </c>
      <c r="F130" s="46">
        <v>0</v>
      </c>
      <c r="G130" s="142">
        <f t="shared" si="9"/>
        <v>0</v>
      </c>
      <c r="H130" s="143"/>
      <c r="I130" s="142">
        <f t="shared" si="10"/>
        <v>0</v>
      </c>
      <c r="J130" s="144">
        <f t="shared" si="11"/>
        <v>0</v>
      </c>
      <c r="K130" s="119" t="s">
        <v>280</v>
      </c>
      <c r="L130" s="113"/>
    </row>
    <row r="131" spans="1:17" s="2" customFormat="1" ht="19.5" customHeight="1">
      <c r="A131" s="53"/>
      <c r="B131" s="62" t="s">
        <v>42</v>
      </c>
      <c r="C131" s="62" t="s">
        <v>283</v>
      </c>
      <c r="D131" s="44">
        <v>124</v>
      </c>
      <c r="E131" s="55" t="s">
        <v>282</v>
      </c>
      <c r="F131" s="50">
        <v>3</v>
      </c>
      <c r="G131" s="142">
        <f t="shared" si="9"/>
        <v>1305</v>
      </c>
      <c r="H131" s="143"/>
      <c r="I131" s="142">
        <f t="shared" si="10"/>
        <v>60</v>
      </c>
      <c r="J131" s="144">
        <f t="shared" si="11"/>
        <v>1365</v>
      </c>
      <c r="K131" s="119"/>
      <c r="L131" s="122"/>
      <c r="M131" s="56"/>
      <c r="N131" s="56"/>
      <c r="P131" s="57"/>
      <c r="Q131" s="57"/>
    </row>
    <row r="132" spans="1:17" s="2" customFormat="1" ht="19.5" customHeight="1">
      <c r="A132" s="53"/>
      <c r="B132" s="62" t="s">
        <v>42</v>
      </c>
      <c r="C132" s="62" t="s">
        <v>283</v>
      </c>
      <c r="D132" s="44">
        <v>125</v>
      </c>
      <c r="E132" s="55" t="s">
        <v>284</v>
      </c>
      <c r="F132" s="50">
        <v>0</v>
      </c>
      <c r="G132" s="142">
        <f t="shared" si="9"/>
        <v>0</v>
      </c>
      <c r="H132" s="143"/>
      <c r="I132" s="142">
        <f t="shared" si="10"/>
        <v>0</v>
      </c>
      <c r="J132" s="144">
        <f t="shared" si="11"/>
        <v>0</v>
      </c>
      <c r="K132" s="119" t="s">
        <v>282</v>
      </c>
      <c r="L132" s="122"/>
      <c r="M132" s="56"/>
      <c r="N132" s="56"/>
      <c r="P132" s="57"/>
      <c r="Q132" s="57"/>
    </row>
    <row r="133" spans="1:17" s="2" customFormat="1" ht="19.5" customHeight="1">
      <c r="A133" s="53"/>
      <c r="B133" s="62" t="s">
        <v>42</v>
      </c>
      <c r="C133" s="62" t="s">
        <v>283</v>
      </c>
      <c r="D133" s="44">
        <v>126</v>
      </c>
      <c r="E133" s="55" t="s">
        <v>285</v>
      </c>
      <c r="F133" s="50">
        <v>0</v>
      </c>
      <c r="G133" s="142">
        <f t="shared" si="9"/>
        <v>0</v>
      </c>
      <c r="H133" s="143"/>
      <c r="I133" s="142">
        <f t="shared" si="10"/>
        <v>0</v>
      </c>
      <c r="J133" s="144">
        <f t="shared" si="11"/>
        <v>0</v>
      </c>
      <c r="K133" s="119" t="s">
        <v>282</v>
      </c>
      <c r="L133" s="122"/>
      <c r="M133" s="56"/>
      <c r="N133" s="56"/>
      <c r="P133" s="57"/>
      <c r="Q133" s="57"/>
    </row>
    <row r="134" spans="1:17" s="2" customFormat="1" ht="19.5" customHeight="1">
      <c r="A134" s="53"/>
      <c r="B134" s="62" t="s">
        <v>41</v>
      </c>
      <c r="C134" s="62" t="s">
        <v>15</v>
      </c>
      <c r="D134" s="44">
        <v>127</v>
      </c>
      <c r="E134" s="55" t="s">
        <v>286</v>
      </c>
      <c r="F134" s="50">
        <v>2</v>
      </c>
      <c r="G134" s="142">
        <f t="shared" si="9"/>
        <v>870</v>
      </c>
      <c r="H134" s="143"/>
      <c r="I134" s="142">
        <f t="shared" si="10"/>
        <v>40</v>
      </c>
      <c r="J134" s="144">
        <f t="shared" si="11"/>
        <v>910</v>
      </c>
      <c r="K134" s="119"/>
      <c r="L134" s="122"/>
      <c r="M134" s="56"/>
      <c r="N134" s="56"/>
      <c r="P134" s="57"/>
      <c r="Q134" s="57"/>
    </row>
    <row r="135" spans="1:17" s="2" customFormat="1" ht="19.5" customHeight="1">
      <c r="A135" s="53"/>
      <c r="B135" s="62" t="s">
        <v>41</v>
      </c>
      <c r="C135" s="62" t="s">
        <v>15</v>
      </c>
      <c r="D135" s="44">
        <v>128</v>
      </c>
      <c r="E135" s="55" t="s">
        <v>287</v>
      </c>
      <c r="F135" s="50">
        <v>0</v>
      </c>
      <c r="G135" s="142">
        <f t="shared" si="9"/>
        <v>0</v>
      </c>
      <c r="H135" s="143"/>
      <c r="I135" s="142">
        <f t="shared" si="10"/>
        <v>0</v>
      </c>
      <c r="J135" s="144">
        <f t="shared" si="11"/>
        <v>0</v>
      </c>
      <c r="K135" s="119" t="s">
        <v>286</v>
      </c>
      <c r="L135" s="122"/>
      <c r="M135" s="56"/>
      <c r="N135" s="56"/>
      <c r="P135" s="57"/>
      <c r="Q135" s="57"/>
    </row>
    <row r="136" spans="1:17" s="2" customFormat="1" ht="19.5" customHeight="1">
      <c r="A136" s="53"/>
      <c r="B136" s="62" t="s">
        <v>251</v>
      </c>
      <c r="C136" s="62" t="s">
        <v>270</v>
      </c>
      <c r="D136" s="44">
        <v>129</v>
      </c>
      <c r="E136" s="55" t="s">
        <v>288</v>
      </c>
      <c r="F136" s="50">
        <v>3</v>
      </c>
      <c r="G136" s="142">
        <f aca="true" t="shared" si="12" ref="G136:G167">SUM($I$1*F136)</f>
        <v>1305</v>
      </c>
      <c r="H136" s="143"/>
      <c r="I136" s="142">
        <f aca="true" t="shared" si="13" ref="I136:I167">SUM($I$2*F136)</f>
        <v>60</v>
      </c>
      <c r="J136" s="144">
        <f aca="true" t="shared" si="14" ref="J136:J167">G136+H136+I136</f>
        <v>1365</v>
      </c>
      <c r="K136" s="119"/>
      <c r="L136" s="122"/>
      <c r="M136" s="56"/>
      <c r="N136" s="56"/>
      <c r="P136" s="57"/>
      <c r="Q136" s="57"/>
    </row>
    <row r="137" spans="1:17" s="2" customFormat="1" ht="19.5" customHeight="1">
      <c r="A137" s="53"/>
      <c r="B137" s="62" t="s">
        <v>251</v>
      </c>
      <c r="C137" s="62" t="s">
        <v>270</v>
      </c>
      <c r="D137" s="44">
        <v>130</v>
      </c>
      <c r="E137" s="55" t="s">
        <v>289</v>
      </c>
      <c r="F137" s="50">
        <v>0</v>
      </c>
      <c r="G137" s="142">
        <f t="shared" si="12"/>
        <v>0</v>
      </c>
      <c r="H137" s="143"/>
      <c r="I137" s="142">
        <f t="shared" si="13"/>
        <v>0</v>
      </c>
      <c r="J137" s="144">
        <f t="shared" si="14"/>
        <v>0</v>
      </c>
      <c r="K137" s="119" t="s">
        <v>288</v>
      </c>
      <c r="L137" s="122"/>
      <c r="M137" s="56"/>
      <c r="N137" s="56"/>
      <c r="P137" s="57"/>
      <c r="Q137" s="57"/>
    </row>
    <row r="138" spans="1:17" s="2" customFormat="1" ht="19.5" customHeight="1">
      <c r="A138" s="53"/>
      <c r="B138" s="62" t="s">
        <v>251</v>
      </c>
      <c r="C138" s="62" t="s">
        <v>270</v>
      </c>
      <c r="D138" s="44">
        <v>131</v>
      </c>
      <c r="E138" s="55" t="s">
        <v>290</v>
      </c>
      <c r="F138" s="50">
        <v>0</v>
      </c>
      <c r="G138" s="142">
        <f t="shared" si="12"/>
        <v>0</v>
      </c>
      <c r="H138" s="143"/>
      <c r="I138" s="142">
        <f t="shared" si="13"/>
        <v>0</v>
      </c>
      <c r="J138" s="144">
        <f t="shared" si="14"/>
        <v>0</v>
      </c>
      <c r="K138" s="119" t="s">
        <v>288</v>
      </c>
      <c r="L138" s="122"/>
      <c r="M138" s="56"/>
      <c r="N138" s="56"/>
      <c r="P138" s="57"/>
      <c r="Q138" s="57"/>
    </row>
    <row r="139" spans="1:17" s="2" customFormat="1" ht="19.5" customHeight="1">
      <c r="A139" s="53"/>
      <c r="B139" s="62" t="s">
        <v>42</v>
      </c>
      <c r="C139" s="62" t="s">
        <v>70</v>
      </c>
      <c r="D139" s="44">
        <v>132</v>
      </c>
      <c r="E139" s="55" t="s">
        <v>293</v>
      </c>
      <c r="F139" s="50">
        <v>1</v>
      </c>
      <c r="G139" s="142">
        <f t="shared" si="12"/>
        <v>435</v>
      </c>
      <c r="H139" s="143"/>
      <c r="I139" s="142">
        <f t="shared" si="13"/>
        <v>20</v>
      </c>
      <c r="J139" s="144">
        <f t="shared" si="14"/>
        <v>455</v>
      </c>
      <c r="K139" s="119" t="s">
        <v>298</v>
      </c>
      <c r="L139" s="122"/>
      <c r="M139" s="56"/>
      <c r="N139" s="56"/>
      <c r="P139" s="57"/>
      <c r="Q139" s="57"/>
    </row>
    <row r="140" spans="1:17" s="2" customFormat="1" ht="19.5" customHeight="1">
      <c r="A140" s="53"/>
      <c r="B140" s="62" t="s">
        <v>42</v>
      </c>
      <c r="C140" s="62" t="s">
        <v>300</v>
      </c>
      <c r="D140" s="44">
        <v>133</v>
      </c>
      <c r="E140" s="55" t="s">
        <v>297</v>
      </c>
      <c r="F140" s="50">
        <v>1</v>
      </c>
      <c r="G140" s="142">
        <f t="shared" si="12"/>
        <v>435</v>
      </c>
      <c r="H140" s="143"/>
      <c r="I140" s="142">
        <f t="shared" si="13"/>
        <v>20</v>
      </c>
      <c r="J140" s="144">
        <f t="shared" si="14"/>
        <v>455</v>
      </c>
      <c r="K140" s="119" t="s">
        <v>298</v>
      </c>
      <c r="L140" s="122"/>
      <c r="M140" s="56"/>
      <c r="N140" s="56"/>
      <c r="P140" s="57"/>
      <c r="Q140" s="57"/>
    </row>
    <row r="141" spans="1:17" s="2" customFormat="1" ht="19.5" customHeight="1">
      <c r="A141" s="53"/>
      <c r="B141" s="62" t="s">
        <v>41</v>
      </c>
      <c r="C141" s="62" t="s">
        <v>0</v>
      </c>
      <c r="D141" s="44">
        <v>134</v>
      </c>
      <c r="E141" s="55" t="s">
        <v>294</v>
      </c>
      <c r="F141" s="50">
        <v>2</v>
      </c>
      <c r="G141" s="142">
        <f t="shared" si="12"/>
        <v>870</v>
      </c>
      <c r="H141" s="143"/>
      <c r="I141" s="142">
        <f t="shared" si="13"/>
        <v>40</v>
      </c>
      <c r="J141" s="144">
        <f t="shared" si="14"/>
        <v>910</v>
      </c>
      <c r="K141" s="119" t="s">
        <v>298</v>
      </c>
      <c r="L141" s="122"/>
      <c r="M141" s="56"/>
      <c r="N141" s="56"/>
      <c r="P141" s="57"/>
      <c r="Q141" s="57"/>
    </row>
    <row r="142" spans="1:17" s="2" customFormat="1" ht="19.5" customHeight="1">
      <c r="A142" s="53"/>
      <c r="B142" s="62" t="s">
        <v>41</v>
      </c>
      <c r="C142" s="62" t="s">
        <v>0</v>
      </c>
      <c r="D142" s="44">
        <v>135</v>
      </c>
      <c r="E142" s="55" t="s">
        <v>295</v>
      </c>
      <c r="F142" s="50">
        <v>0</v>
      </c>
      <c r="G142" s="142">
        <f t="shared" si="12"/>
        <v>0</v>
      </c>
      <c r="H142" s="143"/>
      <c r="I142" s="142">
        <f t="shared" si="13"/>
        <v>0</v>
      </c>
      <c r="J142" s="144">
        <f t="shared" si="14"/>
        <v>0</v>
      </c>
      <c r="K142" s="121" t="s">
        <v>299</v>
      </c>
      <c r="L142" s="122"/>
      <c r="M142" s="56"/>
      <c r="N142" s="56"/>
      <c r="P142" s="57"/>
      <c r="Q142" s="57"/>
    </row>
    <row r="143" spans="1:17" s="2" customFormat="1" ht="19.5" customHeight="1">
      <c r="A143" s="53"/>
      <c r="B143" s="62" t="s">
        <v>41</v>
      </c>
      <c r="C143" s="62" t="s">
        <v>53</v>
      </c>
      <c r="D143" s="44">
        <v>136</v>
      </c>
      <c r="E143" s="55" t="s">
        <v>296</v>
      </c>
      <c r="F143" s="50">
        <v>2</v>
      </c>
      <c r="G143" s="142">
        <f t="shared" si="12"/>
        <v>870</v>
      </c>
      <c r="H143" s="143"/>
      <c r="I143" s="142">
        <f t="shared" si="13"/>
        <v>40</v>
      </c>
      <c r="J143" s="144">
        <f t="shared" si="14"/>
        <v>910</v>
      </c>
      <c r="K143" s="119" t="s">
        <v>325</v>
      </c>
      <c r="L143" s="122"/>
      <c r="M143" s="56"/>
      <c r="N143" s="56"/>
      <c r="P143" s="57"/>
      <c r="Q143" s="57"/>
    </row>
    <row r="144" spans="1:17" s="2" customFormat="1" ht="19.5" customHeight="1">
      <c r="A144" s="53"/>
      <c r="B144" s="21" t="s">
        <v>40</v>
      </c>
      <c r="C144" s="21" t="s">
        <v>304</v>
      </c>
      <c r="D144" s="44">
        <v>137</v>
      </c>
      <c r="E144" s="55" t="s">
        <v>303</v>
      </c>
      <c r="F144" s="50">
        <v>3</v>
      </c>
      <c r="G144" s="142">
        <f t="shared" si="12"/>
        <v>1305</v>
      </c>
      <c r="H144" s="143"/>
      <c r="I144" s="142">
        <f t="shared" si="13"/>
        <v>60</v>
      </c>
      <c r="J144" s="144">
        <f t="shared" si="14"/>
        <v>1365</v>
      </c>
      <c r="K144" s="119" t="s">
        <v>307</v>
      </c>
      <c r="L144" s="122"/>
      <c r="M144" s="56"/>
      <c r="N144" s="56"/>
      <c r="P144" s="57"/>
      <c r="Q144" s="57"/>
    </row>
    <row r="145" spans="1:17" s="2" customFormat="1" ht="19.5" customHeight="1">
      <c r="A145" s="53"/>
      <c r="B145" s="62" t="s">
        <v>41</v>
      </c>
      <c r="C145" s="62" t="s">
        <v>306</v>
      </c>
      <c r="D145" s="44">
        <v>138</v>
      </c>
      <c r="E145" s="55" t="s">
        <v>305</v>
      </c>
      <c r="F145" s="50">
        <v>2</v>
      </c>
      <c r="G145" s="142">
        <f t="shared" si="12"/>
        <v>870</v>
      </c>
      <c r="H145" s="143"/>
      <c r="I145" s="142">
        <f t="shared" si="13"/>
        <v>40</v>
      </c>
      <c r="J145" s="144">
        <f t="shared" si="14"/>
        <v>910</v>
      </c>
      <c r="K145" s="119" t="s">
        <v>307</v>
      </c>
      <c r="L145" s="122"/>
      <c r="M145" s="56"/>
      <c r="N145" s="56"/>
      <c r="P145" s="57"/>
      <c r="Q145" s="57"/>
    </row>
    <row r="146" spans="1:17" s="2" customFormat="1" ht="19.5" customHeight="1">
      <c r="A146" s="53"/>
      <c r="B146" s="62" t="s">
        <v>82</v>
      </c>
      <c r="C146" s="62" t="s">
        <v>308</v>
      </c>
      <c r="D146" s="44">
        <v>139</v>
      </c>
      <c r="E146" s="55" t="s">
        <v>310</v>
      </c>
      <c r="F146" s="50">
        <v>2</v>
      </c>
      <c r="G146" s="142">
        <f t="shared" si="12"/>
        <v>870</v>
      </c>
      <c r="H146" s="143"/>
      <c r="I146" s="142">
        <f t="shared" si="13"/>
        <v>40</v>
      </c>
      <c r="J146" s="144">
        <f t="shared" si="14"/>
        <v>910</v>
      </c>
      <c r="K146" s="119" t="s">
        <v>349</v>
      </c>
      <c r="L146" s="122"/>
      <c r="M146" s="56"/>
      <c r="N146" s="56"/>
      <c r="P146" s="57"/>
      <c r="Q146" s="57"/>
    </row>
    <row r="147" spans="1:12" s="2" customFormat="1" ht="19.5" customHeight="1">
      <c r="A147" s="53"/>
      <c r="B147" s="54" t="s">
        <v>82</v>
      </c>
      <c r="C147" s="15" t="s">
        <v>308</v>
      </c>
      <c r="D147" s="44">
        <v>140</v>
      </c>
      <c r="E147" s="55" t="s">
        <v>309</v>
      </c>
      <c r="F147" s="50">
        <v>0</v>
      </c>
      <c r="G147" s="142">
        <f t="shared" si="12"/>
        <v>0</v>
      </c>
      <c r="H147" s="143"/>
      <c r="I147" s="142">
        <f t="shared" si="13"/>
        <v>0</v>
      </c>
      <c r="J147" s="144">
        <f t="shared" si="14"/>
        <v>0</v>
      </c>
      <c r="K147" s="121" t="s">
        <v>311</v>
      </c>
      <c r="L147" s="113"/>
    </row>
    <row r="148" spans="1:12" s="2" customFormat="1" ht="19.5" customHeight="1">
      <c r="A148" s="53"/>
      <c r="B148" s="54" t="s">
        <v>40</v>
      </c>
      <c r="C148" s="15" t="s">
        <v>332</v>
      </c>
      <c r="D148" s="44">
        <v>141</v>
      </c>
      <c r="E148" s="15" t="s">
        <v>333</v>
      </c>
      <c r="F148" s="50">
        <v>0</v>
      </c>
      <c r="G148" s="142">
        <f t="shared" si="12"/>
        <v>0</v>
      </c>
      <c r="H148" s="143"/>
      <c r="I148" s="142">
        <f t="shared" si="13"/>
        <v>0</v>
      </c>
      <c r="J148" s="144">
        <f t="shared" si="14"/>
        <v>0</v>
      </c>
      <c r="K148" s="119" t="s">
        <v>334</v>
      </c>
      <c r="L148" s="113"/>
    </row>
    <row r="149" spans="1:12" s="2" customFormat="1" ht="19.5" customHeight="1">
      <c r="A149" s="53"/>
      <c r="B149" s="54" t="s">
        <v>41</v>
      </c>
      <c r="C149" s="15" t="s">
        <v>324</v>
      </c>
      <c r="D149" s="44">
        <v>142</v>
      </c>
      <c r="E149" s="15" t="s">
        <v>325</v>
      </c>
      <c r="F149" s="50">
        <v>0</v>
      </c>
      <c r="G149" s="142">
        <f t="shared" si="12"/>
        <v>0</v>
      </c>
      <c r="H149" s="143"/>
      <c r="I149" s="142">
        <f t="shared" si="13"/>
        <v>0</v>
      </c>
      <c r="J149" s="144">
        <f t="shared" si="14"/>
        <v>0</v>
      </c>
      <c r="K149" s="119" t="s">
        <v>335</v>
      </c>
      <c r="L149" s="113"/>
    </row>
    <row r="150" spans="1:12" s="2" customFormat="1" ht="19.5" customHeight="1">
      <c r="A150" s="53"/>
      <c r="B150" s="54" t="s">
        <v>41</v>
      </c>
      <c r="C150" s="15" t="s">
        <v>321</v>
      </c>
      <c r="D150" s="44">
        <v>143</v>
      </c>
      <c r="E150" s="15" t="s">
        <v>323</v>
      </c>
      <c r="F150" s="50">
        <v>0</v>
      </c>
      <c r="G150" s="142">
        <f t="shared" si="12"/>
        <v>0</v>
      </c>
      <c r="H150" s="143"/>
      <c r="I150" s="142">
        <f t="shared" si="13"/>
        <v>0</v>
      </c>
      <c r="J150" s="144">
        <f t="shared" si="14"/>
        <v>0</v>
      </c>
      <c r="K150" s="119" t="s">
        <v>340</v>
      </c>
      <c r="L150" s="113"/>
    </row>
    <row r="151" spans="1:12" s="2" customFormat="1" ht="19.5" customHeight="1">
      <c r="A151" s="53"/>
      <c r="B151" s="54" t="s">
        <v>41</v>
      </c>
      <c r="C151" s="15" t="s">
        <v>321</v>
      </c>
      <c r="D151" s="44">
        <v>144</v>
      </c>
      <c r="E151" s="15" t="s">
        <v>322</v>
      </c>
      <c r="F151" s="50">
        <v>0</v>
      </c>
      <c r="G151" s="142">
        <f t="shared" si="12"/>
        <v>0</v>
      </c>
      <c r="H151" s="143"/>
      <c r="I151" s="142">
        <f t="shared" si="13"/>
        <v>0</v>
      </c>
      <c r="J151" s="144">
        <f t="shared" si="14"/>
        <v>0</v>
      </c>
      <c r="K151" s="119" t="s">
        <v>341</v>
      </c>
      <c r="L151" s="113"/>
    </row>
    <row r="152" spans="1:12" s="2" customFormat="1" ht="19.5" customHeight="1">
      <c r="A152" s="53"/>
      <c r="B152" s="54" t="s">
        <v>42</v>
      </c>
      <c r="C152" s="15" t="s">
        <v>330</v>
      </c>
      <c r="D152" s="44">
        <v>145</v>
      </c>
      <c r="E152" s="15" t="s">
        <v>331</v>
      </c>
      <c r="F152" s="50">
        <v>0</v>
      </c>
      <c r="G152" s="142">
        <f t="shared" si="12"/>
        <v>0</v>
      </c>
      <c r="H152" s="143"/>
      <c r="I152" s="142">
        <f t="shared" si="13"/>
        <v>0</v>
      </c>
      <c r="J152" s="144">
        <f t="shared" si="14"/>
        <v>0</v>
      </c>
      <c r="K152" s="119" t="s">
        <v>336</v>
      </c>
      <c r="L152" s="113"/>
    </row>
    <row r="153" spans="1:12" s="2" customFormat="1" ht="19.5" customHeight="1">
      <c r="A153" s="53"/>
      <c r="B153" s="54" t="s">
        <v>42</v>
      </c>
      <c r="C153" s="15" t="s">
        <v>328</v>
      </c>
      <c r="D153" s="44">
        <v>146</v>
      </c>
      <c r="E153" s="15" t="s">
        <v>329</v>
      </c>
      <c r="F153" s="50">
        <v>0</v>
      </c>
      <c r="G153" s="142">
        <f t="shared" si="12"/>
        <v>0</v>
      </c>
      <c r="H153" s="143"/>
      <c r="I153" s="142">
        <f t="shared" si="13"/>
        <v>0</v>
      </c>
      <c r="J153" s="144">
        <f t="shared" si="14"/>
        <v>0</v>
      </c>
      <c r="K153" s="119" t="s">
        <v>342</v>
      </c>
      <c r="L153" s="113"/>
    </row>
    <row r="154" spans="1:12" s="2" customFormat="1" ht="19.5" customHeight="1">
      <c r="A154" s="53"/>
      <c r="B154" s="54" t="s">
        <v>42</v>
      </c>
      <c r="C154" s="15" t="s">
        <v>326</v>
      </c>
      <c r="D154" s="44">
        <v>147</v>
      </c>
      <c r="E154" s="15" t="s">
        <v>327</v>
      </c>
      <c r="F154" s="50">
        <v>0</v>
      </c>
      <c r="G154" s="142">
        <f t="shared" si="12"/>
        <v>0</v>
      </c>
      <c r="H154" s="143"/>
      <c r="I154" s="142">
        <f t="shared" si="13"/>
        <v>0</v>
      </c>
      <c r="J154" s="144">
        <f t="shared" si="14"/>
        <v>0</v>
      </c>
      <c r="K154" s="119" t="s">
        <v>337</v>
      </c>
      <c r="L154" s="113"/>
    </row>
    <row r="155" spans="1:12" s="2" customFormat="1" ht="19.5" customHeight="1">
      <c r="A155" s="53"/>
      <c r="B155" s="54" t="s">
        <v>82</v>
      </c>
      <c r="C155" s="15" t="s">
        <v>319</v>
      </c>
      <c r="D155" s="44">
        <v>148</v>
      </c>
      <c r="E155" s="15" t="s">
        <v>320</v>
      </c>
      <c r="F155" s="50">
        <v>0</v>
      </c>
      <c r="G155" s="142">
        <f t="shared" si="12"/>
        <v>0</v>
      </c>
      <c r="H155" s="143"/>
      <c r="I155" s="142">
        <f t="shared" si="13"/>
        <v>0</v>
      </c>
      <c r="J155" s="144">
        <f t="shared" si="14"/>
        <v>0</v>
      </c>
      <c r="K155" s="119" t="s">
        <v>338</v>
      </c>
      <c r="L155" s="113"/>
    </row>
    <row r="156" spans="1:12" s="2" customFormat="1" ht="19.5" customHeight="1">
      <c r="A156" s="53"/>
      <c r="B156" s="54" t="s">
        <v>82</v>
      </c>
      <c r="C156" s="15" t="s">
        <v>316</v>
      </c>
      <c r="D156" s="44">
        <v>149</v>
      </c>
      <c r="E156" s="15" t="s">
        <v>318</v>
      </c>
      <c r="F156" s="50">
        <v>0</v>
      </c>
      <c r="G156" s="142">
        <f t="shared" si="12"/>
        <v>0</v>
      </c>
      <c r="H156" s="143"/>
      <c r="I156" s="142">
        <f t="shared" si="13"/>
        <v>0</v>
      </c>
      <c r="J156" s="144">
        <f t="shared" si="14"/>
        <v>0</v>
      </c>
      <c r="K156" s="119" t="s">
        <v>343</v>
      </c>
      <c r="L156" s="113"/>
    </row>
    <row r="157" spans="1:12" s="2" customFormat="1" ht="19.5" customHeight="1">
      <c r="A157" s="53"/>
      <c r="B157" s="54" t="s">
        <v>82</v>
      </c>
      <c r="C157" s="15" t="s">
        <v>316</v>
      </c>
      <c r="D157" s="44">
        <v>150</v>
      </c>
      <c r="E157" s="15" t="s">
        <v>317</v>
      </c>
      <c r="F157" s="50">
        <v>0</v>
      </c>
      <c r="G157" s="142">
        <f t="shared" si="12"/>
        <v>0</v>
      </c>
      <c r="H157" s="143"/>
      <c r="I157" s="142">
        <f t="shared" si="13"/>
        <v>0</v>
      </c>
      <c r="J157" s="144">
        <f t="shared" si="14"/>
        <v>0</v>
      </c>
      <c r="K157" s="119" t="s">
        <v>344</v>
      </c>
      <c r="L157" s="113"/>
    </row>
    <row r="158" spans="1:12" s="2" customFormat="1" ht="19.5" customHeight="1">
      <c r="A158" s="53"/>
      <c r="B158" s="54" t="s">
        <v>82</v>
      </c>
      <c r="C158" s="15" t="s">
        <v>313</v>
      </c>
      <c r="D158" s="44">
        <v>151</v>
      </c>
      <c r="E158" s="15" t="s">
        <v>315</v>
      </c>
      <c r="F158" s="50">
        <v>0</v>
      </c>
      <c r="G158" s="142">
        <f t="shared" si="12"/>
        <v>0</v>
      </c>
      <c r="H158" s="143"/>
      <c r="I158" s="142">
        <f t="shared" si="13"/>
        <v>0</v>
      </c>
      <c r="J158" s="144">
        <f t="shared" si="14"/>
        <v>0</v>
      </c>
      <c r="K158" s="119" t="s">
        <v>339</v>
      </c>
      <c r="L158" s="113"/>
    </row>
    <row r="159" spans="1:12" s="2" customFormat="1" ht="19.5" customHeight="1">
      <c r="A159" s="53"/>
      <c r="B159" s="54" t="s">
        <v>82</v>
      </c>
      <c r="C159" s="15" t="s">
        <v>313</v>
      </c>
      <c r="D159" s="44">
        <v>152</v>
      </c>
      <c r="E159" s="15" t="s">
        <v>314</v>
      </c>
      <c r="F159" s="50">
        <v>0</v>
      </c>
      <c r="G159" s="142">
        <f t="shared" si="12"/>
        <v>0</v>
      </c>
      <c r="H159" s="143"/>
      <c r="I159" s="142">
        <f t="shared" si="13"/>
        <v>0</v>
      </c>
      <c r="J159" s="144">
        <f t="shared" si="14"/>
        <v>0</v>
      </c>
      <c r="K159" s="119" t="s">
        <v>345</v>
      </c>
      <c r="L159" s="113"/>
    </row>
    <row r="160" spans="1:12" s="2" customFormat="1" ht="19.5" customHeight="1">
      <c r="A160" s="53"/>
      <c r="B160" s="94" t="s">
        <v>40</v>
      </c>
      <c r="C160" s="94" t="s">
        <v>378</v>
      </c>
      <c r="D160" s="44">
        <v>153</v>
      </c>
      <c r="E160" s="15" t="s">
        <v>312</v>
      </c>
      <c r="F160" s="50">
        <v>1</v>
      </c>
      <c r="G160" s="142">
        <f t="shared" si="12"/>
        <v>435</v>
      </c>
      <c r="H160" s="143"/>
      <c r="I160" s="142">
        <f t="shared" si="13"/>
        <v>20</v>
      </c>
      <c r="J160" s="144">
        <f t="shared" si="14"/>
        <v>455</v>
      </c>
      <c r="K160" s="119" t="s">
        <v>351</v>
      </c>
      <c r="L160" s="113"/>
    </row>
    <row r="161" spans="1:12" s="2" customFormat="1" ht="19.5" customHeight="1">
      <c r="A161" s="53"/>
      <c r="B161" s="54" t="s">
        <v>40</v>
      </c>
      <c r="C161" s="15" t="s">
        <v>304</v>
      </c>
      <c r="D161" s="44">
        <v>154</v>
      </c>
      <c r="E161" s="45" t="s">
        <v>352</v>
      </c>
      <c r="F161" s="50">
        <v>0</v>
      </c>
      <c r="G161" s="142">
        <f t="shared" si="12"/>
        <v>0</v>
      </c>
      <c r="H161" s="143"/>
      <c r="I161" s="142">
        <f t="shared" si="13"/>
        <v>0</v>
      </c>
      <c r="J161" s="144">
        <f t="shared" si="14"/>
        <v>0</v>
      </c>
      <c r="K161" s="119" t="s">
        <v>353</v>
      </c>
      <c r="L161" s="113"/>
    </row>
    <row r="162" spans="1:12" s="2" customFormat="1" ht="19.5" customHeight="1">
      <c r="A162" s="53"/>
      <c r="B162" s="54" t="s">
        <v>42</v>
      </c>
      <c r="C162" s="15" t="s">
        <v>355</v>
      </c>
      <c r="D162" s="44">
        <v>155</v>
      </c>
      <c r="E162" s="45" t="s">
        <v>354</v>
      </c>
      <c r="F162" s="50">
        <v>2</v>
      </c>
      <c r="G162" s="142">
        <f t="shared" si="12"/>
        <v>870</v>
      </c>
      <c r="H162" s="143"/>
      <c r="I162" s="142">
        <f t="shared" si="13"/>
        <v>40</v>
      </c>
      <c r="J162" s="144">
        <f t="shared" si="14"/>
        <v>910</v>
      </c>
      <c r="K162" s="119"/>
      <c r="L162" s="113"/>
    </row>
    <row r="163" spans="1:12" s="2" customFormat="1" ht="19.5" customHeight="1">
      <c r="A163" s="53"/>
      <c r="B163" s="54" t="s">
        <v>42</v>
      </c>
      <c r="C163" s="15" t="s">
        <v>355</v>
      </c>
      <c r="D163" s="44">
        <v>156</v>
      </c>
      <c r="E163" s="45" t="s">
        <v>356</v>
      </c>
      <c r="F163" s="50">
        <v>0</v>
      </c>
      <c r="G163" s="142">
        <f t="shared" si="12"/>
        <v>0</v>
      </c>
      <c r="H163" s="143"/>
      <c r="I163" s="142">
        <f t="shared" si="13"/>
        <v>0</v>
      </c>
      <c r="J163" s="144">
        <f t="shared" si="14"/>
        <v>0</v>
      </c>
      <c r="K163" s="132" t="s">
        <v>357</v>
      </c>
      <c r="L163" s="113"/>
    </row>
    <row r="164" spans="1:12" s="2" customFormat="1" ht="19.5" customHeight="1">
      <c r="A164" s="53"/>
      <c r="B164" s="95" t="s">
        <v>40</v>
      </c>
      <c r="C164" s="95" t="s">
        <v>359</v>
      </c>
      <c r="D164" s="44">
        <v>157</v>
      </c>
      <c r="E164" s="45" t="s">
        <v>362</v>
      </c>
      <c r="F164" s="50">
        <v>0</v>
      </c>
      <c r="G164" s="142">
        <f t="shared" si="12"/>
        <v>0</v>
      </c>
      <c r="H164" s="143"/>
      <c r="I164" s="142">
        <f t="shared" si="13"/>
        <v>0</v>
      </c>
      <c r="J164" s="144">
        <f t="shared" si="14"/>
        <v>0</v>
      </c>
      <c r="K164" s="119" t="s">
        <v>363</v>
      </c>
      <c r="L164" s="113"/>
    </row>
    <row r="165" spans="1:12" s="2" customFormat="1" ht="19.5" customHeight="1">
      <c r="A165" s="53"/>
      <c r="B165" s="95" t="s">
        <v>40</v>
      </c>
      <c r="C165" s="95" t="s">
        <v>359</v>
      </c>
      <c r="D165" s="44">
        <v>158</v>
      </c>
      <c r="E165" s="45" t="s">
        <v>361</v>
      </c>
      <c r="F165" s="50">
        <v>0</v>
      </c>
      <c r="G165" s="142">
        <f t="shared" si="12"/>
        <v>0</v>
      </c>
      <c r="H165" s="143"/>
      <c r="I165" s="142">
        <f t="shared" si="13"/>
        <v>0</v>
      </c>
      <c r="J165" s="144">
        <f t="shared" si="14"/>
        <v>0</v>
      </c>
      <c r="K165" s="119" t="s">
        <v>364</v>
      </c>
      <c r="L165" s="113"/>
    </row>
    <row r="166" spans="1:12" s="2" customFormat="1" ht="19.5" customHeight="1">
      <c r="A166" s="53"/>
      <c r="B166" s="95" t="s">
        <v>40</v>
      </c>
      <c r="C166" s="95" t="s">
        <v>359</v>
      </c>
      <c r="D166" s="44">
        <v>159</v>
      </c>
      <c r="E166" s="45" t="s">
        <v>360</v>
      </c>
      <c r="F166" s="50">
        <v>0</v>
      </c>
      <c r="G166" s="142">
        <f t="shared" si="12"/>
        <v>0</v>
      </c>
      <c r="H166" s="143"/>
      <c r="I166" s="142">
        <f t="shared" si="13"/>
        <v>0</v>
      </c>
      <c r="J166" s="144">
        <f t="shared" si="14"/>
        <v>0</v>
      </c>
      <c r="K166" s="119" t="s">
        <v>365</v>
      </c>
      <c r="L166" s="113"/>
    </row>
    <row r="167" spans="1:12" s="2" customFormat="1" ht="19.5" customHeight="1">
      <c r="A167" s="53"/>
      <c r="B167" s="54" t="s">
        <v>81</v>
      </c>
      <c r="C167" s="15" t="s">
        <v>367</v>
      </c>
      <c r="D167" s="44">
        <v>160</v>
      </c>
      <c r="E167" s="15" t="s">
        <v>366</v>
      </c>
      <c r="F167" s="46">
        <v>1</v>
      </c>
      <c r="G167" s="142">
        <f t="shared" si="12"/>
        <v>435</v>
      </c>
      <c r="H167" s="143"/>
      <c r="I167" s="142">
        <f t="shared" si="13"/>
        <v>20</v>
      </c>
      <c r="J167" s="144">
        <f t="shared" si="14"/>
        <v>455</v>
      </c>
      <c r="K167" s="119"/>
      <c r="L167" s="113"/>
    </row>
    <row r="168" spans="1:12" s="2" customFormat="1" ht="19.5" customHeight="1">
      <c r="A168" s="53"/>
      <c r="B168" s="54" t="s">
        <v>40</v>
      </c>
      <c r="C168" s="15" t="s">
        <v>369</v>
      </c>
      <c r="D168" s="44">
        <v>161</v>
      </c>
      <c r="E168" s="45" t="s">
        <v>368</v>
      </c>
      <c r="F168" s="50">
        <v>2</v>
      </c>
      <c r="G168" s="142">
        <f aca="true" t="shared" si="15" ref="G168:G199">SUM($I$1*F168)</f>
        <v>870</v>
      </c>
      <c r="H168" s="143"/>
      <c r="I168" s="142">
        <f aca="true" t="shared" si="16" ref="I168:I193">SUM($I$2*F168)</f>
        <v>40</v>
      </c>
      <c r="J168" s="144">
        <f aca="true" t="shared" si="17" ref="J168:J199">G168+H168+I168</f>
        <v>910</v>
      </c>
      <c r="K168" s="119"/>
      <c r="L168" s="113"/>
    </row>
    <row r="169" spans="1:12" s="2" customFormat="1" ht="19.5" customHeight="1">
      <c r="A169" s="53"/>
      <c r="B169" s="54" t="s">
        <v>40</v>
      </c>
      <c r="C169" s="15" t="s">
        <v>369</v>
      </c>
      <c r="D169" s="44">
        <v>162</v>
      </c>
      <c r="E169" s="45" t="s">
        <v>370</v>
      </c>
      <c r="F169" s="50">
        <v>0</v>
      </c>
      <c r="G169" s="142">
        <f t="shared" si="15"/>
        <v>0</v>
      </c>
      <c r="H169" s="143"/>
      <c r="I169" s="142">
        <f t="shared" si="16"/>
        <v>0</v>
      </c>
      <c r="J169" s="144">
        <f t="shared" si="17"/>
        <v>0</v>
      </c>
      <c r="K169" s="121" t="s">
        <v>371</v>
      </c>
      <c r="L169" s="113"/>
    </row>
    <row r="170" spans="1:11" ht="19.5" customHeight="1">
      <c r="A170" s="53"/>
      <c r="B170" s="54" t="s">
        <v>41</v>
      </c>
      <c r="C170" s="15" t="s">
        <v>374</v>
      </c>
      <c r="D170" s="44">
        <v>163</v>
      </c>
      <c r="E170" s="45" t="s">
        <v>373</v>
      </c>
      <c r="F170" s="50">
        <v>1</v>
      </c>
      <c r="G170" s="142">
        <f t="shared" si="15"/>
        <v>435</v>
      </c>
      <c r="H170" s="143"/>
      <c r="I170" s="142">
        <f t="shared" si="16"/>
        <v>20</v>
      </c>
      <c r="J170" s="144">
        <f t="shared" si="17"/>
        <v>455</v>
      </c>
      <c r="K170" s="119"/>
    </row>
    <row r="171" spans="1:11" ht="19.5" customHeight="1">
      <c r="A171" s="53"/>
      <c r="B171" s="54" t="s">
        <v>41</v>
      </c>
      <c r="C171" s="15" t="s">
        <v>376</v>
      </c>
      <c r="D171" s="44">
        <v>164</v>
      </c>
      <c r="E171" s="45" t="s">
        <v>375</v>
      </c>
      <c r="F171" s="50">
        <v>0</v>
      </c>
      <c r="G171" s="142">
        <f t="shared" si="15"/>
        <v>0</v>
      </c>
      <c r="H171" s="143"/>
      <c r="I171" s="142">
        <f t="shared" si="16"/>
        <v>0</v>
      </c>
      <c r="J171" s="144">
        <f t="shared" si="17"/>
        <v>0</v>
      </c>
      <c r="K171" s="121" t="s">
        <v>377</v>
      </c>
    </row>
    <row r="172" spans="1:11" ht="19.5" customHeight="1">
      <c r="A172" s="53"/>
      <c r="B172" s="54" t="s">
        <v>40</v>
      </c>
      <c r="C172" s="15" t="s">
        <v>383</v>
      </c>
      <c r="D172" s="44">
        <v>165</v>
      </c>
      <c r="E172" s="45" t="s">
        <v>384</v>
      </c>
      <c r="F172" s="50">
        <v>1</v>
      </c>
      <c r="G172" s="142">
        <f t="shared" si="15"/>
        <v>435</v>
      </c>
      <c r="H172" s="143"/>
      <c r="I172" s="142">
        <f t="shared" si="16"/>
        <v>20</v>
      </c>
      <c r="J172" s="144">
        <f t="shared" si="17"/>
        <v>455</v>
      </c>
      <c r="K172" s="119"/>
    </row>
    <row r="173" spans="1:11" ht="19.5" customHeight="1">
      <c r="A173" s="53"/>
      <c r="B173" s="54" t="s">
        <v>82</v>
      </c>
      <c r="C173" s="15" t="s">
        <v>386</v>
      </c>
      <c r="D173" s="44">
        <v>166</v>
      </c>
      <c r="E173" s="45" t="s">
        <v>385</v>
      </c>
      <c r="F173" s="50">
        <v>2</v>
      </c>
      <c r="G173" s="142">
        <f t="shared" si="15"/>
        <v>870</v>
      </c>
      <c r="H173" s="143"/>
      <c r="I173" s="142">
        <f t="shared" si="16"/>
        <v>40</v>
      </c>
      <c r="J173" s="144">
        <f t="shared" si="17"/>
        <v>910</v>
      </c>
      <c r="K173" s="119"/>
    </row>
    <row r="174" spans="1:11" ht="19.5" customHeight="1">
      <c r="A174" s="53"/>
      <c r="B174" s="54" t="s">
        <v>82</v>
      </c>
      <c r="C174" s="15" t="s">
        <v>386</v>
      </c>
      <c r="D174" s="44">
        <v>167</v>
      </c>
      <c r="E174" s="45" t="s">
        <v>387</v>
      </c>
      <c r="F174" s="50">
        <v>0</v>
      </c>
      <c r="G174" s="142">
        <f t="shared" si="15"/>
        <v>0</v>
      </c>
      <c r="H174" s="143"/>
      <c r="I174" s="142">
        <f t="shared" si="16"/>
        <v>0</v>
      </c>
      <c r="J174" s="144">
        <f t="shared" si="17"/>
        <v>0</v>
      </c>
      <c r="K174" s="119" t="s">
        <v>379</v>
      </c>
    </row>
    <row r="175" spans="1:11" ht="19.5" customHeight="1">
      <c r="A175" s="53"/>
      <c r="B175" s="54" t="s">
        <v>82</v>
      </c>
      <c r="C175" s="15" t="s">
        <v>316</v>
      </c>
      <c r="D175" s="44">
        <v>168</v>
      </c>
      <c r="E175" s="45" t="s">
        <v>388</v>
      </c>
      <c r="F175" s="50">
        <v>3</v>
      </c>
      <c r="G175" s="142">
        <f t="shared" si="15"/>
        <v>1305</v>
      </c>
      <c r="H175" s="143"/>
      <c r="I175" s="142">
        <f t="shared" si="16"/>
        <v>60</v>
      </c>
      <c r="J175" s="144">
        <f t="shared" si="17"/>
        <v>1365</v>
      </c>
      <c r="K175" s="119"/>
    </row>
    <row r="176" spans="1:11" ht="19.5" customHeight="1">
      <c r="A176" s="53"/>
      <c r="B176" s="54" t="s">
        <v>82</v>
      </c>
      <c r="C176" s="15" t="s">
        <v>316</v>
      </c>
      <c r="D176" s="44">
        <v>169</v>
      </c>
      <c r="E176" s="45" t="s">
        <v>389</v>
      </c>
      <c r="F176" s="50">
        <v>0</v>
      </c>
      <c r="G176" s="142">
        <f t="shared" si="15"/>
        <v>0</v>
      </c>
      <c r="H176" s="143"/>
      <c r="I176" s="142">
        <f t="shared" si="16"/>
        <v>0</v>
      </c>
      <c r="J176" s="144">
        <f t="shared" si="17"/>
        <v>0</v>
      </c>
      <c r="K176" s="119" t="s">
        <v>380</v>
      </c>
    </row>
    <row r="177" spans="1:11" ht="19.5" customHeight="1">
      <c r="A177" s="53"/>
      <c r="B177" s="54" t="s">
        <v>82</v>
      </c>
      <c r="C177" s="15" t="s">
        <v>316</v>
      </c>
      <c r="D177" s="44">
        <v>170</v>
      </c>
      <c r="E177" s="45" t="s">
        <v>390</v>
      </c>
      <c r="F177" s="50">
        <v>0</v>
      </c>
      <c r="G177" s="142">
        <f t="shared" si="15"/>
        <v>0</v>
      </c>
      <c r="H177" s="143"/>
      <c r="I177" s="142">
        <f t="shared" si="16"/>
        <v>0</v>
      </c>
      <c r="J177" s="144">
        <f t="shared" si="17"/>
        <v>0</v>
      </c>
      <c r="K177" s="119" t="s">
        <v>381</v>
      </c>
    </row>
    <row r="178" spans="1:11" ht="19.5" customHeight="1">
      <c r="A178" s="53"/>
      <c r="B178" s="54" t="s">
        <v>81</v>
      </c>
      <c r="C178" s="15" t="s">
        <v>392</v>
      </c>
      <c r="D178" s="44">
        <v>171</v>
      </c>
      <c r="E178" s="45" t="s">
        <v>391</v>
      </c>
      <c r="F178" s="50">
        <v>3</v>
      </c>
      <c r="G178" s="142">
        <f t="shared" si="15"/>
        <v>1305</v>
      </c>
      <c r="H178" s="143"/>
      <c r="I178" s="142">
        <f t="shared" si="16"/>
        <v>60</v>
      </c>
      <c r="J178" s="144">
        <f t="shared" si="17"/>
        <v>1365</v>
      </c>
      <c r="K178" s="119"/>
    </row>
    <row r="179" spans="1:11" ht="19.5" customHeight="1">
      <c r="A179" s="53"/>
      <c r="B179" s="54" t="s">
        <v>81</v>
      </c>
      <c r="C179" s="15" t="s">
        <v>392</v>
      </c>
      <c r="D179" s="44">
        <v>172</v>
      </c>
      <c r="E179" s="45" t="s">
        <v>393</v>
      </c>
      <c r="F179" s="50">
        <v>0</v>
      </c>
      <c r="G179" s="142">
        <f t="shared" si="15"/>
        <v>0</v>
      </c>
      <c r="H179" s="143"/>
      <c r="I179" s="142">
        <f t="shared" si="16"/>
        <v>0</v>
      </c>
      <c r="J179" s="144">
        <f t="shared" si="17"/>
        <v>0</v>
      </c>
      <c r="K179" s="119" t="s">
        <v>395</v>
      </c>
    </row>
    <row r="180" spans="1:11" ht="19.5" customHeight="1">
      <c r="A180" s="53"/>
      <c r="B180" s="54" t="s">
        <v>81</v>
      </c>
      <c r="C180" s="15" t="s">
        <v>392</v>
      </c>
      <c r="D180" s="44">
        <v>173</v>
      </c>
      <c r="E180" s="45" t="s">
        <v>394</v>
      </c>
      <c r="F180" s="50">
        <v>0</v>
      </c>
      <c r="G180" s="142">
        <f t="shared" si="15"/>
        <v>0</v>
      </c>
      <c r="H180" s="143"/>
      <c r="I180" s="142">
        <f t="shared" si="16"/>
        <v>0</v>
      </c>
      <c r="J180" s="144">
        <f t="shared" si="17"/>
        <v>0</v>
      </c>
      <c r="K180" s="119" t="s">
        <v>396</v>
      </c>
    </row>
    <row r="181" spans="1:11" ht="19.5" customHeight="1">
      <c r="A181" s="53"/>
      <c r="B181" s="15" t="s">
        <v>42</v>
      </c>
      <c r="C181" s="44" t="s">
        <v>403</v>
      </c>
      <c r="D181" s="44">
        <v>174</v>
      </c>
      <c r="E181" s="45" t="s">
        <v>402</v>
      </c>
      <c r="F181" s="50">
        <v>1</v>
      </c>
      <c r="G181" s="142">
        <f t="shared" si="15"/>
        <v>435</v>
      </c>
      <c r="H181" s="143"/>
      <c r="I181" s="142">
        <f t="shared" si="16"/>
        <v>20</v>
      </c>
      <c r="J181" s="144">
        <f t="shared" si="17"/>
        <v>455</v>
      </c>
      <c r="K181" s="119"/>
    </row>
    <row r="182" spans="1:11" ht="19.5" customHeight="1">
      <c r="A182" s="53"/>
      <c r="B182" s="54" t="s">
        <v>40</v>
      </c>
      <c r="C182" s="15" t="s">
        <v>407</v>
      </c>
      <c r="D182" s="44">
        <v>175</v>
      </c>
      <c r="E182" s="45" t="s">
        <v>406</v>
      </c>
      <c r="F182" s="50">
        <v>1</v>
      </c>
      <c r="G182" s="142">
        <f t="shared" si="15"/>
        <v>435</v>
      </c>
      <c r="H182" s="143"/>
      <c r="I182" s="142">
        <f t="shared" si="16"/>
        <v>20</v>
      </c>
      <c r="J182" s="144">
        <f t="shared" si="17"/>
        <v>455</v>
      </c>
      <c r="K182" s="119"/>
    </row>
    <row r="183" spans="1:11" ht="19.5" customHeight="1">
      <c r="A183" s="53"/>
      <c r="B183" s="54" t="s">
        <v>40</v>
      </c>
      <c r="C183" s="15" t="s">
        <v>410</v>
      </c>
      <c r="D183" s="44">
        <v>176</v>
      </c>
      <c r="E183" s="45" t="s">
        <v>409</v>
      </c>
      <c r="F183" s="50">
        <v>1</v>
      </c>
      <c r="G183" s="142">
        <f t="shared" si="15"/>
        <v>435</v>
      </c>
      <c r="H183" s="143"/>
      <c r="I183" s="142">
        <f t="shared" si="16"/>
        <v>20</v>
      </c>
      <c r="J183" s="144">
        <f t="shared" si="17"/>
        <v>455</v>
      </c>
      <c r="K183" s="119"/>
    </row>
    <row r="184" spans="1:11" ht="19.5" customHeight="1">
      <c r="A184" s="53"/>
      <c r="B184" s="54" t="s">
        <v>41</v>
      </c>
      <c r="C184" s="15" t="s">
        <v>412</v>
      </c>
      <c r="D184" s="44">
        <v>177</v>
      </c>
      <c r="E184" s="45" t="s">
        <v>411</v>
      </c>
      <c r="F184" s="50">
        <v>1</v>
      </c>
      <c r="G184" s="142">
        <f t="shared" si="15"/>
        <v>435</v>
      </c>
      <c r="H184" s="143"/>
      <c r="I184" s="142">
        <f t="shared" si="16"/>
        <v>20</v>
      </c>
      <c r="J184" s="144">
        <f t="shared" si="17"/>
        <v>455</v>
      </c>
      <c r="K184" s="119"/>
    </row>
    <row r="185" spans="1:11" ht="19.5" customHeight="1">
      <c r="A185" s="53"/>
      <c r="B185" s="54" t="s">
        <v>82</v>
      </c>
      <c r="C185" s="15" t="s">
        <v>414</v>
      </c>
      <c r="D185" s="44">
        <v>178</v>
      </c>
      <c r="E185" s="45" t="s">
        <v>413</v>
      </c>
      <c r="F185" s="50">
        <v>5</v>
      </c>
      <c r="G185" s="142">
        <f t="shared" si="15"/>
        <v>2175</v>
      </c>
      <c r="H185" s="143"/>
      <c r="I185" s="142">
        <f t="shared" si="16"/>
        <v>100</v>
      </c>
      <c r="J185" s="144">
        <f t="shared" si="17"/>
        <v>2275</v>
      </c>
      <c r="K185" s="119"/>
    </row>
    <row r="186" spans="1:11" ht="19.5" customHeight="1">
      <c r="A186" s="53"/>
      <c r="B186" s="54" t="s">
        <v>82</v>
      </c>
      <c r="C186" s="15" t="s">
        <v>414</v>
      </c>
      <c r="D186" s="44">
        <v>179</v>
      </c>
      <c r="E186" s="45" t="s">
        <v>415</v>
      </c>
      <c r="F186" s="50">
        <v>0</v>
      </c>
      <c r="G186" s="142">
        <f t="shared" si="15"/>
        <v>0</v>
      </c>
      <c r="H186" s="143"/>
      <c r="I186" s="142">
        <f t="shared" si="16"/>
        <v>0</v>
      </c>
      <c r="J186" s="144">
        <f t="shared" si="17"/>
        <v>0</v>
      </c>
      <c r="K186" s="119"/>
    </row>
    <row r="187" spans="1:11" ht="19.5" customHeight="1">
      <c r="A187" s="53"/>
      <c r="B187" s="54" t="s">
        <v>82</v>
      </c>
      <c r="C187" s="15" t="s">
        <v>414</v>
      </c>
      <c r="D187" s="44">
        <v>180</v>
      </c>
      <c r="E187" s="45" t="s">
        <v>416</v>
      </c>
      <c r="F187" s="50">
        <v>0</v>
      </c>
      <c r="G187" s="142">
        <f t="shared" si="15"/>
        <v>0</v>
      </c>
      <c r="H187" s="143"/>
      <c r="I187" s="142">
        <f t="shared" si="16"/>
        <v>0</v>
      </c>
      <c r="J187" s="144">
        <f t="shared" si="17"/>
        <v>0</v>
      </c>
      <c r="K187" s="119"/>
    </row>
    <row r="188" spans="1:11" ht="19.5" customHeight="1">
      <c r="A188" s="53"/>
      <c r="B188" s="54" t="s">
        <v>82</v>
      </c>
      <c r="C188" s="15" t="s">
        <v>414</v>
      </c>
      <c r="D188" s="44">
        <v>181</v>
      </c>
      <c r="E188" s="45" t="s">
        <v>417</v>
      </c>
      <c r="F188" s="50">
        <v>0</v>
      </c>
      <c r="G188" s="142">
        <f t="shared" si="15"/>
        <v>0</v>
      </c>
      <c r="H188" s="143"/>
      <c r="I188" s="142">
        <f t="shared" si="16"/>
        <v>0</v>
      </c>
      <c r="J188" s="144">
        <f t="shared" si="17"/>
        <v>0</v>
      </c>
      <c r="K188" s="119"/>
    </row>
    <row r="189" spans="1:11" ht="19.5" customHeight="1">
      <c r="A189" s="53"/>
      <c r="B189" s="54" t="s">
        <v>82</v>
      </c>
      <c r="C189" s="15" t="s">
        <v>414</v>
      </c>
      <c r="D189" s="44">
        <v>182</v>
      </c>
      <c r="E189" s="45" t="s">
        <v>418</v>
      </c>
      <c r="F189" s="50">
        <v>0</v>
      </c>
      <c r="G189" s="142">
        <f t="shared" si="15"/>
        <v>0</v>
      </c>
      <c r="H189" s="143"/>
      <c r="I189" s="142">
        <f t="shared" si="16"/>
        <v>0</v>
      </c>
      <c r="J189" s="144">
        <f t="shared" si="17"/>
        <v>0</v>
      </c>
      <c r="K189" s="119"/>
    </row>
    <row r="190" spans="1:11" ht="19.5" customHeight="1">
      <c r="A190" s="53"/>
      <c r="B190" s="54" t="s">
        <v>42</v>
      </c>
      <c r="C190" s="15" t="s">
        <v>403</v>
      </c>
      <c r="D190" s="44">
        <v>183</v>
      </c>
      <c r="E190" s="45" t="s">
        <v>419</v>
      </c>
      <c r="F190" s="50">
        <v>1</v>
      </c>
      <c r="G190" s="142">
        <f t="shared" si="15"/>
        <v>435</v>
      </c>
      <c r="H190" s="143"/>
      <c r="I190" s="142">
        <f t="shared" si="16"/>
        <v>20</v>
      </c>
      <c r="J190" s="144">
        <f t="shared" si="17"/>
        <v>455</v>
      </c>
      <c r="K190" s="119"/>
    </row>
    <row r="191" spans="1:11" ht="19.5" customHeight="1">
      <c r="A191" s="53"/>
      <c r="B191" s="54" t="s">
        <v>82</v>
      </c>
      <c r="C191" s="15" t="s">
        <v>427</v>
      </c>
      <c r="D191" s="44">
        <v>184</v>
      </c>
      <c r="E191" s="45" t="s">
        <v>426</v>
      </c>
      <c r="F191" s="50">
        <v>1</v>
      </c>
      <c r="G191" s="142">
        <f t="shared" si="15"/>
        <v>435</v>
      </c>
      <c r="H191" s="143"/>
      <c r="I191" s="142">
        <f t="shared" si="16"/>
        <v>20</v>
      </c>
      <c r="J191" s="144">
        <f t="shared" si="17"/>
        <v>455</v>
      </c>
      <c r="K191" s="119"/>
    </row>
    <row r="192" spans="1:11" ht="19.5" customHeight="1">
      <c r="A192" s="53"/>
      <c r="B192" s="54" t="s">
        <v>42</v>
      </c>
      <c r="C192" s="15" t="s">
        <v>429</v>
      </c>
      <c r="D192" s="44">
        <v>185</v>
      </c>
      <c r="E192" s="45" t="s">
        <v>428</v>
      </c>
      <c r="F192" s="50">
        <v>2</v>
      </c>
      <c r="G192" s="142">
        <f t="shared" si="15"/>
        <v>870</v>
      </c>
      <c r="H192" s="143"/>
      <c r="I192" s="142">
        <f t="shared" si="16"/>
        <v>40</v>
      </c>
      <c r="J192" s="144">
        <f t="shared" si="17"/>
        <v>910</v>
      </c>
      <c r="K192" s="119"/>
    </row>
    <row r="193" spans="1:11" ht="19.5" customHeight="1">
      <c r="A193" s="53"/>
      <c r="B193" s="54" t="s">
        <v>42</v>
      </c>
      <c r="C193" s="15" t="s">
        <v>429</v>
      </c>
      <c r="D193" s="44">
        <v>186</v>
      </c>
      <c r="E193" s="45" t="s">
        <v>430</v>
      </c>
      <c r="F193" s="50">
        <v>0</v>
      </c>
      <c r="G193" s="142">
        <f t="shared" si="15"/>
        <v>0</v>
      </c>
      <c r="H193" s="143"/>
      <c r="I193" s="142">
        <f t="shared" si="16"/>
        <v>0</v>
      </c>
      <c r="J193" s="144">
        <f t="shared" si="17"/>
        <v>0</v>
      </c>
      <c r="K193" s="119" t="s">
        <v>431</v>
      </c>
    </row>
    <row r="194" spans="1:11" ht="19.5" customHeight="1">
      <c r="A194" s="53"/>
      <c r="B194" s="54" t="s">
        <v>82</v>
      </c>
      <c r="C194" s="15" t="s">
        <v>414</v>
      </c>
      <c r="D194" s="44">
        <v>187</v>
      </c>
      <c r="E194" s="45" t="s">
        <v>438</v>
      </c>
      <c r="F194" s="50">
        <v>1</v>
      </c>
      <c r="G194" s="142">
        <f aca="true" t="shared" si="18" ref="G194:G221">SUM($I$1*F194)</f>
        <v>435</v>
      </c>
      <c r="H194" s="143"/>
      <c r="I194" s="142">
        <f aca="true" t="shared" si="19" ref="I194:I221">SUM($I$2*F194)</f>
        <v>20</v>
      </c>
      <c r="J194" s="144">
        <f aca="true" t="shared" si="20" ref="J194:J215">G194+H194+I194</f>
        <v>455</v>
      </c>
      <c r="K194" s="119"/>
    </row>
    <row r="195" spans="1:11" ht="19.5" customHeight="1">
      <c r="A195" s="53"/>
      <c r="B195" s="54" t="s">
        <v>41</v>
      </c>
      <c r="C195" s="15" t="s">
        <v>436</v>
      </c>
      <c r="D195" s="44">
        <v>188</v>
      </c>
      <c r="E195" s="45" t="s">
        <v>439</v>
      </c>
      <c r="F195" s="50">
        <v>3</v>
      </c>
      <c r="G195" s="142">
        <f t="shared" si="18"/>
        <v>1305</v>
      </c>
      <c r="H195" s="143"/>
      <c r="I195" s="142">
        <f t="shared" si="19"/>
        <v>60</v>
      </c>
      <c r="J195" s="144">
        <f t="shared" si="20"/>
        <v>1365</v>
      </c>
      <c r="K195" s="119"/>
    </row>
    <row r="196" spans="1:11" ht="19.5" customHeight="1">
      <c r="A196" s="53"/>
      <c r="B196" s="54" t="s">
        <v>41</v>
      </c>
      <c r="C196" s="15" t="s">
        <v>436</v>
      </c>
      <c r="D196" s="44">
        <v>189</v>
      </c>
      <c r="E196" s="45" t="s">
        <v>440</v>
      </c>
      <c r="F196" s="50">
        <v>0</v>
      </c>
      <c r="G196" s="142">
        <f t="shared" si="18"/>
        <v>0</v>
      </c>
      <c r="H196" s="143"/>
      <c r="I196" s="142">
        <f t="shared" si="19"/>
        <v>0</v>
      </c>
      <c r="J196" s="144">
        <f t="shared" si="20"/>
        <v>0</v>
      </c>
      <c r="K196" s="119" t="s">
        <v>437</v>
      </c>
    </row>
    <row r="197" spans="1:11" ht="19.5" customHeight="1">
      <c r="A197" s="53"/>
      <c r="B197" s="54" t="s">
        <v>41</v>
      </c>
      <c r="C197" s="15" t="s">
        <v>450</v>
      </c>
      <c r="D197" s="44">
        <v>190</v>
      </c>
      <c r="E197" s="45" t="s">
        <v>449</v>
      </c>
      <c r="F197" s="50">
        <v>0</v>
      </c>
      <c r="G197" s="142">
        <f t="shared" si="18"/>
        <v>0</v>
      </c>
      <c r="H197" s="143"/>
      <c r="I197" s="142">
        <f t="shared" si="19"/>
        <v>0</v>
      </c>
      <c r="J197" s="144">
        <f t="shared" si="20"/>
        <v>0</v>
      </c>
      <c r="K197" s="119" t="s">
        <v>454</v>
      </c>
    </row>
    <row r="198" spans="1:11" ht="19.5" customHeight="1">
      <c r="A198" s="53"/>
      <c r="B198" s="54" t="s">
        <v>82</v>
      </c>
      <c r="C198" s="15" t="s">
        <v>414</v>
      </c>
      <c r="D198" s="44">
        <v>191</v>
      </c>
      <c r="E198" s="45" t="s">
        <v>441</v>
      </c>
      <c r="F198" s="50">
        <v>2</v>
      </c>
      <c r="G198" s="142">
        <f t="shared" si="18"/>
        <v>870</v>
      </c>
      <c r="H198" s="143"/>
      <c r="I198" s="142">
        <f t="shared" si="19"/>
        <v>40</v>
      </c>
      <c r="J198" s="144">
        <f t="shared" si="20"/>
        <v>910</v>
      </c>
      <c r="K198" s="119"/>
    </row>
    <row r="199" spans="1:11" ht="19.5" customHeight="1">
      <c r="A199" s="53"/>
      <c r="B199" s="54" t="s">
        <v>82</v>
      </c>
      <c r="C199" s="15" t="s">
        <v>414</v>
      </c>
      <c r="D199" s="44">
        <v>192</v>
      </c>
      <c r="E199" s="45" t="s">
        <v>442</v>
      </c>
      <c r="F199" s="50">
        <v>0</v>
      </c>
      <c r="G199" s="142">
        <f t="shared" si="18"/>
        <v>0</v>
      </c>
      <c r="H199" s="143"/>
      <c r="I199" s="142">
        <f t="shared" si="19"/>
        <v>0</v>
      </c>
      <c r="J199" s="144">
        <f t="shared" si="20"/>
        <v>0</v>
      </c>
      <c r="K199" s="119" t="s">
        <v>443</v>
      </c>
    </row>
    <row r="200" spans="1:11" ht="19.5" customHeight="1">
      <c r="A200" s="53"/>
      <c r="B200" s="54" t="s">
        <v>251</v>
      </c>
      <c r="C200" s="15" t="s">
        <v>398</v>
      </c>
      <c r="D200" s="44">
        <v>193</v>
      </c>
      <c r="E200" s="45" t="s">
        <v>444</v>
      </c>
      <c r="F200" s="50">
        <v>1</v>
      </c>
      <c r="G200" s="142">
        <f t="shared" si="18"/>
        <v>435</v>
      </c>
      <c r="H200" s="143"/>
      <c r="I200" s="142">
        <f t="shared" si="19"/>
        <v>20</v>
      </c>
      <c r="J200" s="144">
        <f t="shared" si="20"/>
        <v>455</v>
      </c>
      <c r="K200" s="119"/>
    </row>
    <row r="201" spans="1:11" ht="19.5" customHeight="1">
      <c r="A201" s="53"/>
      <c r="B201" s="54" t="s">
        <v>251</v>
      </c>
      <c r="C201" s="15" t="s">
        <v>398</v>
      </c>
      <c r="D201" s="44">
        <v>194</v>
      </c>
      <c r="E201" s="45" t="s">
        <v>460</v>
      </c>
      <c r="F201" s="50">
        <v>2</v>
      </c>
      <c r="G201" s="142">
        <f t="shared" si="18"/>
        <v>870</v>
      </c>
      <c r="H201" s="143"/>
      <c r="I201" s="142">
        <f t="shared" si="19"/>
        <v>40</v>
      </c>
      <c r="J201" s="144">
        <f t="shared" si="20"/>
        <v>910</v>
      </c>
      <c r="K201" s="119"/>
    </row>
    <row r="202" spans="1:11" ht="19.5" customHeight="1">
      <c r="A202" s="53"/>
      <c r="B202" s="54" t="s">
        <v>251</v>
      </c>
      <c r="C202" s="15" t="s">
        <v>398</v>
      </c>
      <c r="D202" s="44">
        <v>195</v>
      </c>
      <c r="E202" s="45" t="s">
        <v>461</v>
      </c>
      <c r="F202" s="50">
        <v>0</v>
      </c>
      <c r="G202" s="142">
        <f t="shared" si="18"/>
        <v>0</v>
      </c>
      <c r="H202" s="143"/>
      <c r="I202" s="142">
        <f t="shared" si="19"/>
        <v>0</v>
      </c>
      <c r="J202" s="144">
        <f t="shared" si="20"/>
        <v>0</v>
      </c>
      <c r="K202" s="119" t="s">
        <v>445</v>
      </c>
    </row>
    <row r="203" spans="1:11" ht="19.5" customHeight="1">
      <c r="A203" s="53"/>
      <c r="B203" s="54" t="s">
        <v>251</v>
      </c>
      <c r="C203" s="15" t="s">
        <v>398</v>
      </c>
      <c r="D203" s="44">
        <v>196</v>
      </c>
      <c r="E203" s="45" t="s">
        <v>462</v>
      </c>
      <c r="F203" s="50">
        <v>2</v>
      </c>
      <c r="G203" s="142">
        <f t="shared" si="18"/>
        <v>870</v>
      </c>
      <c r="H203" s="143"/>
      <c r="I203" s="142">
        <f t="shared" si="19"/>
        <v>40</v>
      </c>
      <c r="J203" s="144">
        <f t="shared" si="20"/>
        <v>910</v>
      </c>
      <c r="K203" s="119"/>
    </row>
    <row r="204" spans="1:11" ht="19.5" customHeight="1">
      <c r="A204" s="53"/>
      <c r="B204" s="54" t="s">
        <v>251</v>
      </c>
      <c r="C204" s="15" t="s">
        <v>398</v>
      </c>
      <c r="D204" s="44">
        <v>197</v>
      </c>
      <c r="E204" s="45" t="s">
        <v>463</v>
      </c>
      <c r="F204" s="50">
        <v>0</v>
      </c>
      <c r="G204" s="142">
        <f t="shared" si="18"/>
        <v>0</v>
      </c>
      <c r="H204" s="143"/>
      <c r="I204" s="142">
        <f t="shared" si="19"/>
        <v>0</v>
      </c>
      <c r="J204" s="144">
        <f t="shared" si="20"/>
        <v>0</v>
      </c>
      <c r="K204" s="119" t="s">
        <v>446</v>
      </c>
    </row>
    <row r="205" spans="1:11" ht="19.5" customHeight="1">
      <c r="A205" s="53"/>
      <c r="B205" s="54" t="s">
        <v>41</v>
      </c>
      <c r="C205" s="15" t="s">
        <v>447</v>
      </c>
      <c r="D205" s="44">
        <v>198</v>
      </c>
      <c r="E205" s="45" t="s">
        <v>464</v>
      </c>
      <c r="F205" s="50">
        <v>3</v>
      </c>
      <c r="G205" s="142">
        <f t="shared" si="18"/>
        <v>1305</v>
      </c>
      <c r="H205" s="143"/>
      <c r="I205" s="142">
        <f t="shared" si="19"/>
        <v>60</v>
      </c>
      <c r="J205" s="144">
        <f t="shared" si="20"/>
        <v>1365</v>
      </c>
      <c r="K205" s="119"/>
    </row>
    <row r="206" spans="1:11" ht="19.5" customHeight="1">
      <c r="A206" s="53"/>
      <c r="B206" s="54" t="s">
        <v>41</v>
      </c>
      <c r="C206" s="15" t="s">
        <v>447</v>
      </c>
      <c r="D206" s="44">
        <v>199</v>
      </c>
      <c r="E206" s="45" t="s">
        <v>465</v>
      </c>
      <c r="F206" s="50">
        <v>0</v>
      </c>
      <c r="G206" s="142">
        <f t="shared" si="18"/>
        <v>0</v>
      </c>
      <c r="H206" s="143"/>
      <c r="I206" s="142">
        <f t="shared" si="19"/>
        <v>0</v>
      </c>
      <c r="J206" s="144">
        <f t="shared" si="20"/>
        <v>0</v>
      </c>
      <c r="K206" s="119" t="s">
        <v>453</v>
      </c>
    </row>
    <row r="207" spans="1:11" ht="19.5" customHeight="1">
      <c r="A207" s="53"/>
      <c r="B207" s="54" t="s">
        <v>41</v>
      </c>
      <c r="C207" s="15" t="s">
        <v>447</v>
      </c>
      <c r="D207" s="44">
        <v>200</v>
      </c>
      <c r="E207" s="45" t="s">
        <v>466</v>
      </c>
      <c r="F207" s="50">
        <v>0</v>
      </c>
      <c r="G207" s="142">
        <f t="shared" si="18"/>
        <v>0</v>
      </c>
      <c r="H207" s="143"/>
      <c r="I207" s="142">
        <f t="shared" si="19"/>
        <v>0</v>
      </c>
      <c r="J207" s="144">
        <f t="shared" si="20"/>
        <v>0</v>
      </c>
      <c r="K207" s="119" t="s">
        <v>455</v>
      </c>
    </row>
    <row r="208" spans="1:11" ht="19.5" customHeight="1">
      <c r="A208" s="53"/>
      <c r="B208" s="54" t="s">
        <v>81</v>
      </c>
      <c r="C208" s="15" t="s">
        <v>456</v>
      </c>
      <c r="D208" s="44">
        <v>201</v>
      </c>
      <c r="E208" s="45" t="s">
        <v>467</v>
      </c>
      <c r="F208" s="50">
        <v>2</v>
      </c>
      <c r="G208" s="142">
        <f t="shared" si="18"/>
        <v>870</v>
      </c>
      <c r="H208" s="143"/>
      <c r="I208" s="142">
        <f t="shared" si="19"/>
        <v>40</v>
      </c>
      <c r="J208" s="144">
        <f t="shared" si="20"/>
        <v>910</v>
      </c>
      <c r="K208" s="119"/>
    </row>
    <row r="209" spans="1:11" ht="19.5" customHeight="1">
      <c r="A209" s="53"/>
      <c r="B209" s="54" t="s">
        <v>81</v>
      </c>
      <c r="C209" s="15" t="s">
        <v>456</v>
      </c>
      <c r="D209" s="44">
        <v>202</v>
      </c>
      <c r="E209" s="45" t="s">
        <v>468</v>
      </c>
      <c r="F209" s="50">
        <v>0</v>
      </c>
      <c r="G209" s="142">
        <f t="shared" si="18"/>
        <v>0</v>
      </c>
      <c r="H209" s="143"/>
      <c r="I209" s="142">
        <f t="shared" si="19"/>
        <v>0</v>
      </c>
      <c r="J209" s="144">
        <f t="shared" si="20"/>
        <v>0</v>
      </c>
      <c r="K209" s="119" t="s">
        <v>458</v>
      </c>
    </row>
    <row r="210" spans="1:11" ht="19.5" customHeight="1">
      <c r="A210" s="53"/>
      <c r="B210" s="54" t="s">
        <v>40</v>
      </c>
      <c r="C210" s="15" t="s">
        <v>407</v>
      </c>
      <c r="D210" s="44">
        <v>203</v>
      </c>
      <c r="E210" s="45" t="s">
        <v>469</v>
      </c>
      <c r="F210" s="50">
        <v>1</v>
      </c>
      <c r="G210" s="142">
        <f t="shared" si="18"/>
        <v>435</v>
      </c>
      <c r="H210" s="143"/>
      <c r="I210" s="142">
        <f t="shared" si="19"/>
        <v>20</v>
      </c>
      <c r="J210" s="144">
        <f t="shared" si="20"/>
        <v>455</v>
      </c>
      <c r="K210" s="45"/>
    </row>
    <row r="211" spans="1:11" ht="19.5" customHeight="1">
      <c r="A211" s="53"/>
      <c r="B211" s="54" t="s">
        <v>81</v>
      </c>
      <c r="C211" s="15" t="s">
        <v>457</v>
      </c>
      <c r="D211" s="44">
        <v>204</v>
      </c>
      <c r="E211" s="45" t="s">
        <v>470</v>
      </c>
      <c r="F211" s="50">
        <v>2</v>
      </c>
      <c r="G211" s="142">
        <f t="shared" si="18"/>
        <v>870</v>
      </c>
      <c r="H211" s="143"/>
      <c r="I211" s="142">
        <f t="shared" si="19"/>
        <v>40</v>
      </c>
      <c r="J211" s="144">
        <f t="shared" si="20"/>
        <v>910</v>
      </c>
      <c r="K211" s="119"/>
    </row>
    <row r="212" spans="1:11" ht="19.5" customHeight="1">
      <c r="A212" s="53"/>
      <c r="B212" s="54" t="s">
        <v>81</v>
      </c>
      <c r="C212" s="15" t="s">
        <v>457</v>
      </c>
      <c r="D212" s="44">
        <v>205</v>
      </c>
      <c r="E212" s="45" t="s">
        <v>471</v>
      </c>
      <c r="F212" s="50">
        <v>0</v>
      </c>
      <c r="G212" s="142">
        <f t="shared" si="18"/>
        <v>0</v>
      </c>
      <c r="H212" s="143"/>
      <c r="I212" s="142">
        <f t="shared" si="19"/>
        <v>0</v>
      </c>
      <c r="J212" s="144">
        <f t="shared" si="20"/>
        <v>0</v>
      </c>
      <c r="K212" s="119" t="s">
        <v>459</v>
      </c>
    </row>
    <row r="213" spans="1:15" s="2" customFormat="1" ht="19.5" customHeight="1">
      <c r="A213" s="53"/>
      <c r="B213" s="54" t="s">
        <v>81</v>
      </c>
      <c r="C213" s="15" t="s">
        <v>74</v>
      </c>
      <c r="D213" s="44">
        <v>206</v>
      </c>
      <c r="E213" s="45" t="s">
        <v>472</v>
      </c>
      <c r="F213" s="46">
        <v>2</v>
      </c>
      <c r="G213" s="142">
        <f t="shared" si="18"/>
        <v>870</v>
      </c>
      <c r="H213" s="143"/>
      <c r="I213" s="142">
        <f t="shared" si="19"/>
        <v>40</v>
      </c>
      <c r="J213" s="144">
        <f t="shared" si="20"/>
        <v>910</v>
      </c>
      <c r="K213" s="119"/>
      <c r="L213" s="125"/>
      <c r="M213" s="60"/>
      <c r="N213" s="60"/>
      <c r="O213" s="60"/>
    </row>
    <row r="214" spans="1:15" s="2" customFormat="1" ht="19.5" customHeight="1">
      <c r="A214" s="53"/>
      <c r="B214" s="54" t="s">
        <v>81</v>
      </c>
      <c r="C214" s="15" t="s">
        <v>74</v>
      </c>
      <c r="D214" s="44">
        <v>207</v>
      </c>
      <c r="E214" s="45" t="s">
        <v>473</v>
      </c>
      <c r="F214" s="46">
        <v>0</v>
      </c>
      <c r="G214" s="142">
        <f t="shared" si="18"/>
        <v>0</v>
      </c>
      <c r="H214" s="143"/>
      <c r="I214" s="142">
        <f t="shared" si="19"/>
        <v>0</v>
      </c>
      <c r="J214" s="144">
        <f t="shared" si="20"/>
        <v>0</v>
      </c>
      <c r="K214" s="119"/>
      <c r="L214" s="125"/>
      <c r="M214" s="60"/>
      <c r="N214" s="60"/>
      <c r="O214" s="60"/>
    </row>
    <row r="215" spans="1:11" ht="19.5" customHeight="1">
      <c r="A215" s="53"/>
      <c r="B215" s="54" t="s">
        <v>40</v>
      </c>
      <c r="C215" s="15" t="s">
        <v>398</v>
      </c>
      <c r="D215" s="44">
        <v>208</v>
      </c>
      <c r="E215" s="45" t="s">
        <v>474</v>
      </c>
      <c r="F215" s="50">
        <v>1</v>
      </c>
      <c r="G215" s="142">
        <f t="shared" si="18"/>
        <v>435</v>
      </c>
      <c r="H215" s="143"/>
      <c r="I215" s="142">
        <f t="shared" si="19"/>
        <v>20</v>
      </c>
      <c r="J215" s="144">
        <f t="shared" si="20"/>
        <v>455</v>
      </c>
      <c r="K215" s="119"/>
    </row>
    <row r="216" spans="1:11" ht="19.5" customHeight="1">
      <c r="A216" s="53"/>
      <c r="B216" s="54" t="s">
        <v>82</v>
      </c>
      <c r="C216" s="15" t="s">
        <v>476</v>
      </c>
      <c r="D216" s="44">
        <v>209</v>
      </c>
      <c r="E216" s="45" t="s">
        <v>475</v>
      </c>
      <c r="F216" s="50">
        <v>1</v>
      </c>
      <c r="G216" s="142">
        <f t="shared" si="18"/>
        <v>435</v>
      </c>
      <c r="H216" s="143"/>
      <c r="I216" s="142">
        <f t="shared" si="19"/>
        <v>20</v>
      </c>
      <c r="J216" s="144">
        <f aca="true" t="shared" si="21" ref="J216:J221">G216+H216+I216</f>
        <v>455</v>
      </c>
      <c r="K216" s="119"/>
    </row>
    <row r="217" spans="1:11" ht="19.5" customHeight="1">
      <c r="A217" s="53"/>
      <c r="B217" s="54" t="s">
        <v>40</v>
      </c>
      <c r="C217" s="15" t="s">
        <v>408</v>
      </c>
      <c r="D217" s="44">
        <v>210</v>
      </c>
      <c r="E217" s="45" t="s">
        <v>485</v>
      </c>
      <c r="F217" s="50">
        <v>3</v>
      </c>
      <c r="G217" s="142">
        <f t="shared" si="18"/>
        <v>1305</v>
      </c>
      <c r="H217" s="143"/>
      <c r="I217" s="142">
        <f t="shared" si="19"/>
        <v>60</v>
      </c>
      <c r="J217" s="144">
        <f t="shared" si="21"/>
        <v>1365</v>
      </c>
      <c r="K217" s="119"/>
    </row>
    <row r="218" spans="1:11" ht="19.5" customHeight="1">
      <c r="A218" s="53"/>
      <c r="B218" s="54" t="s">
        <v>40</v>
      </c>
      <c r="C218" s="15" t="s">
        <v>408</v>
      </c>
      <c r="D218" s="44">
        <v>211</v>
      </c>
      <c r="E218" s="45" t="s">
        <v>486</v>
      </c>
      <c r="F218" s="50">
        <v>0</v>
      </c>
      <c r="G218" s="142">
        <f t="shared" si="18"/>
        <v>0</v>
      </c>
      <c r="H218" s="143"/>
      <c r="I218" s="142">
        <f t="shared" si="19"/>
        <v>0</v>
      </c>
      <c r="J218" s="144">
        <f t="shared" si="21"/>
        <v>0</v>
      </c>
      <c r="K218" s="119" t="s">
        <v>477</v>
      </c>
    </row>
    <row r="219" spans="1:11" ht="19.5" customHeight="1">
      <c r="A219" s="53"/>
      <c r="B219" s="54" t="s">
        <v>40</v>
      </c>
      <c r="C219" s="15" t="s">
        <v>408</v>
      </c>
      <c r="D219" s="44">
        <v>212</v>
      </c>
      <c r="E219" s="45" t="s">
        <v>487</v>
      </c>
      <c r="F219" s="50">
        <v>0</v>
      </c>
      <c r="G219" s="142">
        <f t="shared" si="18"/>
        <v>0</v>
      </c>
      <c r="H219" s="143"/>
      <c r="I219" s="142">
        <f t="shared" si="19"/>
        <v>0</v>
      </c>
      <c r="J219" s="144">
        <f t="shared" si="21"/>
        <v>0</v>
      </c>
      <c r="K219" s="119" t="s">
        <v>478</v>
      </c>
    </row>
    <row r="220" spans="1:11" ht="19.5" customHeight="1">
      <c r="A220" s="53"/>
      <c r="B220" s="54" t="s">
        <v>41</v>
      </c>
      <c r="C220" s="15" t="s">
        <v>412</v>
      </c>
      <c r="D220" s="44">
        <v>213</v>
      </c>
      <c r="E220" s="45" t="s">
        <v>490</v>
      </c>
      <c r="F220" s="50">
        <v>2</v>
      </c>
      <c r="G220" s="142">
        <f t="shared" si="18"/>
        <v>870</v>
      </c>
      <c r="H220" s="143"/>
      <c r="I220" s="142">
        <f t="shared" si="19"/>
        <v>40</v>
      </c>
      <c r="J220" s="144">
        <f t="shared" si="21"/>
        <v>910</v>
      </c>
      <c r="K220" s="119"/>
    </row>
    <row r="221" spans="1:11" ht="19.5" customHeight="1">
      <c r="A221" s="53"/>
      <c r="B221" s="54" t="s">
        <v>41</v>
      </c>
      <c r="C221" s="15" t="s">
        <v>412</v>
      </c>
      <c r="D221" s="44">
        <v>214</v>
      </c>
      <c r="E221" s="45" t="s">
        <v>491</v>
      </c>
      <c r="F221" s="50">
        <v>0</v>
      </c>
      <c r="G221" s="142">
        <f t="shared" si="18"/>
        <v>0</v>
      </c>
      <c r="H221" s="143"/>
      <c r="I221" s="142">
        <f t="shared" si="19"/>
        <v>0</v>
      </c>
      <c r="J221" s="144">
        <f t="shared" si="21"/>
        <v>0</v>
      </c>
      <c r="K221" s="119" t="s">
        <v>489</v>
      </c>
    </row>
    <row r="222" spans="1:11" ht="19.5" customHeight="1">
      <c r="A222" s="53"/>
      <c r="B222" s="54" t="s">
        <v>251</v>
      </c>
      <c r="C222" s="15" t="s">
        <v>398</v>
      </c>
      <c r="D222" s="44">
        <v>215</v>
      </c>
      <c r="E222" s="45" t="s">
        <v>509</v>
      </c>
      <c r="F222" s="50">
        <v>2</v>
      </c>
      <c r="G222" s="142">
        <f>SUM($I$1*F222)</f>
        <v>870</v>
      </c>
      <c r="H222" s="143">
        <v>780</v>
      </c>
      <c r="I222" s="142">
        <f>SUM($I$2*F222)</f>
        <v>40</v>
      </c>
      <c r="J222" s="144">
        <f>G222+H222+I222</f>
        <v>1690</v>
      </c>
      <c r="K222" s="119" t="s">
        <v>501</v>
      </c>
    </row>
    <row r="223" spans="1:11" ht="19.5" customHeight="1">
      <c r="A223" s="53"/>
      <c r="B223" s="54" t="s">
        <v>251</v>
      </c>
      <c r="C223" s="15" t="s">
        <v>398</v>
      </c>
      <c r="D223" s="44">
        <v>216</v>
      </c>
      <c r="E223" s="45" t="s">
        <v>513</v>
      </c>
      <c r="F223" s="50">
        <v>0</v>
      </c>
      <c r="G223" s="142">
        <f>SUM($I$1*F223)</f>
        <v>0</v>
      </c>
      <c r="H223" s="143"/>
      <c r="I223" s="142">
        <f>SUM($I$2*F223)</f>
        <v>0</v>
      </c>
      <c r="J223" s="144">
        <f>G223+H223+I223</f>
        <v>0</v>
      </c>
      <c r="K223" s="119" t="s">
        <v>502</v>
      </c>
    </row>
    <row r="224" spans="1:11" ht="19.5" customHeight="1">
      <c r="A224" s="53"/>
      <c r="B224" s="54"/>
      <c r="C224" s="15"/>
      <c r="D224" s="44"/>
      <c r="E224" s="45"/>
      <c r="F224" s="50"/>
      <c r="G224" s="142"/>
      <c r="H224" s="143"/>
      <c r="I224" s="142"/>
      <c r="J224" s="144"/>
      <c r="K224" s="119"/>
    </row>
    <row r="225" spans="1:11" ht="19.5" customHeight="1">
      <c r="A225" s="53"/>
      <c r="B225" s="54"/>
      <c r="C225" s="15"/>
      <c r="D225" s="44"/>
      <c r="E225" s="45"/>
      <c r="F225" s="50"/>
      <c r="G225" s="142"/>
      <c r="H225" s="143"/>
      <c r="I225" s="142"/>
      <c r="J225" s="144"/>
      <c r="K225" s="119"/>
    </row>
    <row r="226" spans="1:11" ht="19.5" customHeight="1">
      <c r="A226" s="53"/>
      <c r="B226" s="54"/>
      <c r="C226" s="15"/>
      <c r="D226" s="44"/>
      <c r="E226" s="45"/>
      <c r="F226" s="46"/>
      <c r="G226" s="47"/>
      <c r="H226" s="48"/>
      <c r="I226" s="48"/>
      <c r="J226" s="49"/>
      <c r="K226" s="119"/>
    </row>
    <row r="227" spans="1:12" s="2" customFormat="1" ht="19.5" customHeight="1" thickBot="1">
      <c r="A227" s="70"/>
      <c r="B227" s="71"/>
      <c r="C227" s="71"/>
      <c r="D227" s="72"/>
      <c r="E227" s="73"/>
      <c r="F227" s="74"/>
      <c r="G227" s="75"/>
      <c r="H227" s="76"/>
      <c r="I227" s="76"/>
      <c r="J227" s="77"/>
      <c r="K227" s="133"/>
      <c r="L227" s="113"/>
    </row>
    <row r="228" spans="1:11" ht="19.5" customHeight="1" thickBot="1">
      <c r="A228" s="78"/>
      <c r="B228" s="79"/>
      <c r="C228" s="79"/>
      <c r="D228" s="80"/>
      <c r="E228" s="81" t="s">
        <v>65</v>
      </c>
      <c r="F228" s="82">
        <f>SUM(F8:F227)</f>
        <v>305</v>
      </c>
      <c r="G228" s="82">
        <f>SUM(G8:G227)</f>
        <v>132675</v>
      </c>
      <c r="H228" s="82">
        <f>SUM(H8:H227)</f>
        <v>780</v>
      </c>
      <c r="I228" s="82">
        <f>SUM(I8:I227)</f>
        <v>6100</v>
      </c>
      <c r="J228" s="145">
        <f>SUM(J8:J227)</f>
        <v>139555</v>
      </c>
      <c r="K228" s="134"/>
    </row>
    <row r="229" spans="1:10" ht="21.75" customHeight="1" thickTop="1">
      <c r="A229" s="83"/>
      <c r="B229" s="84"/>
      <c r="C229" s="84"/>
      <c r="D229" s="85"/>
      <c r="E229" s="93"/>
      <c r="F229" s="87"/>
      <c r="G229" s="88"/>
      <c r="H229" s="88"/>
      <c r="I229" s="88"/>
      <c r="J229" s="89"/>
    </row>
    <row r="230" spans="1:10" ht="21.75" customHeight="1">
      <c r="A230" s="83"/>
      <c r="B230" s="84"/>
      <c r="C230" s="84"/>
      <c r="D230" s="85"/>
      <c r="E230" s="93"/>
      <c r="F230" s="87"/>
      <c r="G230" s="88"/>
      <c r="H230" s="88"/>
      <c r="I230" s="88"/>
      <c r="J230" s="89"/>
    </row>
    <row r="231" spans="1:10" ht="21.75" customHeight="1">
      <c r="A231" s="83"/>
      <c r="B231" s="84"/>
      <c r="C231" s="84"/>
      <c r="D231" s="85"/>
      <c r="E231" s="93"/>
      <c r="F231" s="87"/>
      <c r="G231" s="88"/>
      <c r="H231" s="88"/>
      <c r="I231" s="88"/>
      <c r="J231" s="89"/>
    </row>
    <row r="232" spans="1:10" ht="19.5" customHeight="1">
      <c r="A232" s="83"/>
      <c r="B232" s="84"/>
      <c r="C232" s="84"/>
      <c r="D232" s="85"/>
      <c r="E232" s="86"/>
      <c r="F232" s="87"/>
      <c r="G232" s="88"/>
      <c r="H232" s="88"/>
      <c r="I232" s="88"/>
      <c r="J232" s="89"/>
    </row>
    <row r="233" spans="1:10" ht="19.5" customHeight="1">
      <c r="A233" s="83"/>
      <c r="B233" s="84"/>
      <c r="C233" s="84"/>
      <c r="D233" s="85"/>
      <c r="E233" s="86"/>
      <c r="F233" s="87"/>
      <c r="G233" s="88"/>
      <c r="H233" s="88"/>
      <c r="I233" s="88"/>
      <c r="J233" s="89"/>
    </row>
    <row r="234" spans="1:10" ht="19.5" customHeight="1">
      <c r="A234" s="83"/>
      <c r="B234" s="84"/>
      <c r="C234" s="84"/>
      <c r="D234" s="85"/>
      <c r="E234" s="86"/>
      <c r="F234" s="87"/>
      <c r="G234" s="88"/>
      <c r="H234" s="88"/>
      <c r="I234" s="88"/>
      <c r="J234" s="89"/>
    </row>
    <row r="235" spans="1:10" ht="19.5" customHeight="1">
      <c r="A235" s="83"/>
      <c r="B235" s="84"/>
      <c r="C235" s="84"/>
      <c r="D235" s="85"/>
      <c r="E235" s="86"/>
      <c r="F235" s="87"/>
      <c r="G235" s="88"/>
      <c r="H235" s="88"/>
      <c r="I235" s="88"/>
      <c r="J235" s="89"/>
    </row>
  </sheetData>
  <sheetProtection/>
  <printOptions/>
  <pageMargins left="0.15748031496062992" right="0.1968503937007874" top="0.33" bottom="0.3149606299212598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31">
      <selection activeCell="C41" sqref="C41"/>
    </sheetView>
  </sheetViews>
  <sheetFormatPr defaultColWidth="9.140625" defaultRowHeight="12.75"/>
  <cols>
    <col min="3" max="3" width="16.57421875" style="0" customWidth="1"/>
    <col min="4" max="4" width="5.8515625" style="0" customWidth="1"/>
    <col min="5" max="5" width="33.28125" style="0" customWidth="1"/>
    <col min="6" max="6" width="5.00390625" style="0" customWidth="1"/>
    <col min="7" max="7" width="4.00390625" style="0" bestFit="1" customWidth="1"/>
    <col min="9" max="9" width="2.00390625" style="0" bestFit="1" customWidth="1"/>
    <col min="10" max="10" width="7.7109375" style="0" bestFit="1" customWidth="1"/>
    <col min="11" max="11" width="26.7109375" style="0" bestFit="1" customWidth="1"/>
    <col min="12" max="12" width="7.57421875" style="0" bestFit="1" customWidth="1"/>
    <col min="13" max="13" width="6.140625" style="0" bestFit="1" customWidth="1"/>
    <col min="14" max="14" width="9.28125" style="0" bestFit="1" customWidth="1"/>
    <col min="15" max="15" width="14.8515625" style="0" bestFit="1" customWidth="1"/>
    <col min="16" max="16" width="5.57421875" style="0" bestFit="1" customWidth="1"/>
    <col min="17" max="17" width="26.7109375" style="0" bestFit="1" customWidth="1"/>
  </cols>
  <sheetData>
    <row r="1" spans="1:12" s="2" customFormat="1" ht="19.5" customHeight="1">
      <c r="A1" s="53"/>
      <c r="B1" s="54"/>
      <c r="C1" s="15" t="s">
        <v>189</v>
      </c>
      <c r="D1" s="44">
        <v>40</v>
      </c>
      <c r="E1" s="45" t="s">
        <v>191</v>
      </c>
      <c r="F1" s="46">
        <v>1</v>
      </c>
      <c r="G1" s="142">
        <f>SUM('สพป.2'!$I$1*F1)</f>
        <v>435</v>
      </c>
      <c r="H1" s="143"/>
      <c r="I1" s="142">
        <f>SUM('สพป.2'!$I$2*F1)</f>
        <v>20</v>
      </c>
      <c r="J1" s="144">
        <f>G1+H1+I1</f>
        <v>455</v>
      </c>
      <c r="K1" s="119"/>
      <c r="L1" s="113"/>
    </row>
    <row r="2" spans="1:12" s="2" customFormat="1" ht="19.5" customHeight="1">
      <c r="A2" s="53"/>
      <c r="B2" s="54"/>
      <c r="C2" s="15" t="s">
        <v>82</v>
      </c>
      <c r="D2" s="44">
        <v>109</v>
      </c>
      <c r="E2" s="45" t="s">
        <v>246</v>
      </c>
      <c r="F2" s="46">
        <v>2</v>
      </c>
      <c r="G2" s="142">
        <f>SUM('สพป.2'!$I$1*F2)</f>
        <v>870</v>
      </c>
      <c r="H2" s="143"/>
      <c r="I2" s="142">
        <f>SUM('สพป.2'!$I$2*F2)</f>
        <v>40</v>
      </c>
      <c r="J2" s="144">
        <f>G2+H2+I2</f>
        <v>910</v>
      </c>
      <c r="K2" s="119"/>
      <c r="L2" s="113"/>
    </row>
    <row r="3" spans="1:17" s="2" customFormat="1" ht="19.5" customHeight="1">
      <c r="A3" s="53"/>
      <c r="B3" s="62"/>
      <c r="C3" s="24" t="s">
        <v>82</v>
      </c>
      <c r="D3" s="44">
        <v>133</v>
      </c>
      <c r="E3" s="45" t="s">
        <v>247</v>
      </c>
      <c r="F3" s="46">
        <v>2</v>
      </c>
      <c r="G3" s="142">
        <f>SUM('สพป.2'!$I$1*F3)</f>
        <v>870</v>
      </c>
      <c r="H3" s="143"/>
      <c r="I3" s="142">
        <f>SUM('สพป.2'!$I$2*F3)</f>
        <v>40</v>
      </c>
      <c r="J3" s="144">
        <f>G3+H3+I3</f>
        <v>910</v>
      </c>
      <c r="K3" s="119"/>
      <c r="L3" s="124"/>
      <c r="M3" s="58"/>
      <c r="N3" s="58"/>
      <c r="P3" s="59"/>
      <c r="Q3" s="59"/>
    </row>
    <row r="4" spans="1:12" s="2" customFormat="1" ht="19.5" customHeight="1">
      <c r="A4" s="53"/>
      <c r="B4" s="54"/>
      <c r="C4" s="15" t="s">
        <v>41</v>
      </c>
      <c r="D4" s="44">
        <v>101</v>
      </c>
      <c r="E4" s="45" t="s">
        <v>222</v>
      </c>
      <c r="F4" s="46">
        <v>2</v>
      </c>
      <c r="G4" s="142">
        <f>SUM('สพป.2'!$I$1*F4)</f>
        <v>870</v>
      </c>
      <c r="H4" s="143"/>
      <c r="I4" s="142">
        <f>SUM('สพป.2'!$I$2*F4)</f>
        <v>40</v>
      </c>
      <c r="J4" s="144">
        <f>G4+H4+I4</f>
        <v>910</v>
      </c>
      <c r="K4" s="119"/>
      <c r="L4" s="113"/>
    </row>
    <row r="5" spans="1:12" s="2" customFormat="1" ht="19.5" customHeight="1">
      <c r="A5" s="53"/>
      <c r="B5" s="54"/>
      <c r="C5" s="15" t="s">
        <v>41</v>
      </c>
      <c r="D5" s="44">
        <v>102</v>
      </c>
      <c r="E5" s="45" t="s">
        <v>226</v>
      </c>
      <c r="F5" s="46">
        <v>2</v>
      </c>
      <c r="G5" s="142">
        <f>SUM('สพป.2'!$I$1*F5)</f>
        <v>870</v>
      </c>
      <c r="H5" s="143"/>
      <c r="I5" s="142">
        <f>SUM('สพป.2'!$I$2*F5)</f>
        <v>40</v>
      </c>
      <c r="J5" s="144">
        <f>G5+H5+I5</f>
        <v>910</v>
      </c>
      <c r="K5" s="119"/>
      <c r="L5" s="113"/>
    </row>
    <row r="7" spans="1:12" s="29" customFormat="1" ht="19.5" customHeight="1">
      <c r="A7" s="53"/>
      <c r="B7" s="15" t="s">
        <v>40</v>
      </c>
      <c r="C7" s="44" t="s">
        <v>398</v>
      </c>
      <c r="D7" s="44">
        <v>203</v>
      </c>
      <c r="E7" s="45" t="s">
        <v>397</v>
      </c>
      <c r="F7" s="50">
        <v>3</v>
      </c>
      <c r="G7" s="142">
        <f>SUM('สพป.2'!$I$1*F7)</f>
        <v>1305</v>
      </c>
      <c r="H7" s="143"/>
      <c r="I7" s="142">
        <f>SUM('สพป.2'!$I$2*F7)</f>
        <v>60</v>
      </c>
      <c r="J7" s="144">
        <f aca="true" t="shared" si="0" ref="J7:J34">G7+H7+I7</f>
        <v>1365</v>
      </c>
      <c r="K7" s="119" t="s">
        <v>399</v>
      </c>
      <c r="L7" s="110"/>
    </row>
    <row r="8" spans="1:12" s="29" customFormat="1" ht="19.5" customHeight="1">
      <c r="A8" s="53"/>
      <c r="B8" s="15" t="s">
        <v>40</v>
      </c>
      <c r="C8" s="44" t="s">
        <v>398</v>
      </c>
      <c r="D8" s="44">
        <v>204</v>
      </c>
      <c r="E8" s="45" t="s">
        <v>400</v>
      </c>
      <c r="F8" s="50">
        <v>0</v>
      </c>
      <c r="G8" s="142">
        <f>SUM('สพป.2'!$I$1*F8)</f>
        <v>0</v>
      </c>
      <c r="H8" s="143"/>
      <c r="I8" s="142">
        <f>SUM('สพป.2'!$I$2*F8)</f>
        <v>0</v>
      </c>
      <c r="J8" s="144">
        <f t="shared" si="0"/>
        <v>0</v>
      </c>
      <c r="K8" s="119" t="s">
        <v>404</v>
      </c>
      <c r="L8" s="110"/>
    </row>
    <row r="9" spans="1:12" s="29" customFormat="1" ht="19.5" customHeight="1">
      <c r="A9" s="53"/>
      <c r="B9" s="15" t="s">
        <v>40</v>
      </c>
      <c r="C9" s="44" t="s">
        <v>398</v>
      </c>
      <c r="D9" s="44">
        <v>205</v>
      </c>
      <c r="E9" s="45" t="s">
        <v>401</v>
      </c>
      <c r="F9" s="50">
        <v>0</v>
      </c>
      <c r="G9" s="142">
        <f>SUM('สพป.2'!$I$1*F9)</f>
        <v>0</v>
      </c>
      <c r="H9" s="143"/>
      <c r="I9" s="142">
        <f>SUM('สพป.2'!$I$2*F9)</f>
        <v>0</v>
      </c>
      <c r="J9" s="144">
        <f t="shared" si="0"/>
        <v>0</v>
      </c>
      <c r="K9" s="119" t="s">
        <v>405</v>
      </c>
      <c r="L9" s="110"/>
    </row>
    <row r="10" spans="1:12" s="2" customFormat="1" ht="19.5" customHeight="1">
      <c r="A10" s="54"/>
      <c r="B10" s="62" t="s">
        <v>40</v>
      </c>
      <c r="C10" s="24" t="s">
        <v>37</v>
      </c>
      <c r="D10" s="44">
        <v>150</v>
      </c>
      <c r="E10" s="45" t="s">
        <v>278</v>
      </c>
      <c r="F10" s="46">
        <v>2</v>
      </c>
      <c r="G10" s="142">
        <f>SUM('สพป.2'!$I$1*F10)</f>
        <v>870</v>
      </c>
      <c r="H10" s="143"/>
      <c r="I10" s="142">
        <f>SUM('สพป.2'!$I$2*F10)</f>
        <v>40</v>
      </c>
      <c r="J10" s="144">
        <f t="shared" si="0"/>
        <v>910</v>
      </c>
      <c r="K10" s="119"/>
      <c r="L10" s="113"/>
    </row>
    <row r="11" spans="1:12" s="2" customFormat="1" ht="19.5" customHeight="1">
      <c r="A11" s="54"/>
      <c r="B11" s="62" t="s">
        <v>40</v>
      </c>
      <c r="C11" s="24" t="s">
        <v>37</v>
      </c>
      <c r="D11" s="44">
        <v>151</v>
      </c>
      <c r="E11" s="45" t="s">
        <v>279</v>
      </c>
      <c r="F11" s="46">
        <v>0</v>
      </c>
      <c r="G11" s="142">
        <f>SUM('สพป.2'!$I$1*F11)</f>
        <v>0</v>
      </c>
      <c r="H11" s="143"/>
      <c r="I11" s="142">
        <f>SUM('สพป.2'!$I$2*F11)</f>
        <v>0</v>
      </c>
      <c r="J11" s="144">
        <f t="shared" si="0"/>
        <v>0</v>
      </c>
      <c r="K11" s="119" t="s">
        <v>281</v>
      </c>
      <c r="L11" s="113"/>
    </row>
    <row r="12" spans="1:12" s="29" customFormat="1" ht="19.5" customHeight="1">
      <c r="A12" s="53"/>
      <c r="B12" s="54" t="s">
        <v>41</v>
      </c>
      <c r="C12" s="15" t="s">
        <v>324</v>
      </c>
      <c r="D12" s="44">
        <v>230</v>
      </c>
      <c r="E12" s="45" t="s">
        <v>448</v>
      </c>
      <c r="F12" s="50">
        <v>2</v>
      </c>
      <c r="G12" s="142">
        <f>SUM('สพป.2'!$I$1*F12)</f>
        <v>870</v>
      </c>
      <c r="H12" s="143"/>
      <c r="I12" s="142">
        <f>SUM('สพป.2'!$I$2*F12)</f>
        <v>40</v>
      </c>
      <c r="J12" s="144">
        <f t="shared" si="0"/>
        <v>910</v>
      </c>
      <c r="K12" s="119"/>
      <c r="L12" s="110"/>
    </row>
    <row r="13" spans="1:12" s="29" customFormat="1" ht="19.5" customHeight="1">
      <c r="A13" s="53"/>
      <c r="B13" s="54" t="s">
        <v>41</v>
      </c>
      <c r="C13" s="15" t="s">
        <v>324</v>
      </c>
      <c r="D13" s="44">
        <v>231</v>
      </c>
      <c r="E13" s="45" t="s">
        <v>451</v>
      </c>
      <c r="F13" s="50">
        <v>0</v>
      </c>
      <c r="G13" s="142">
        <f>SUM('สพป.2'!$I$1*F13)</f>
        <v>0</v>
      </c>
      <c r="H13" s="143"/>
      <c r="I13" s="142">
        <f>SUM('สพป.2'!$I$2*F13)</f>
        <v>0</v>
      </c>
      <c r="J13" s="144">
        <f t="shared" si="0"/>
        <v>0</v>
      </c>
      <c r="K13" s="119" t="s">
        <v>452</v>
      </c>
      <c r="L13" s="110"/>
    </row>
    <row r="14" spans="1:12" s="2" customFormat="1" ht="19.5" customHeight="1">
      <c r="A14" s="53"/>
      <c r="B14" s="54"/>
      <c r="C14" s="15" t="s">
        <v>3</v>
      </c>
      <c r="D14" s="44">
        <v>77</v>
      </c>
      <c r="E14" s="45" t="s">
        <v>117</v>
      </c>
      <c r="F14" s="46">
        <v>2</v>
      </c>
      <c r="G14" s="142">
        <f>SUM('สพป.2'!$I$1*F14)</f>
        <v>870</v>
      </c>
      <c r="H14" s="143"/>
      <c r="I14" s="142">
        <f>SUM('สพป.2'!$I$2*F14)</f>
        <v>40</v>
      </c>
      <c r="J14" s="144">
        <f t="shared" si="0"/>
        <v>910</v>
      </c>
      <c r="K14" s="119"/>
      <c r="L14" s="113"/>
    </row>
    <row r="15" spans="1:12" s="2" customFormat="1" ht="19.5" customHeight="1">
      <c r="A15" s="53"/>
      <c r="B15" s="54"/>
      <c r="C15" s="15" t="s">
        <v>76</v>
      </c>
      <c r="D15" s="44">
        <v>82</v>
      </c>
      <c r="E15" s="45" t="s">
        <v>131</v>
      </c>
      <c r="F15" s="46">
        <v>2</v>
      </c>
      <c r="G15" s="142">
        <f>SUM('สพป.2'!$I$1*F15)</f>
        <v>870</v>
      </c>
      <c r="H15" s="143"/>
      <c r="I15" s="142">
        <f>SUM('สพป.2'!$I$2*F15)</f>
        <v>40</v>
      </c>
      <c r="J15" s="144">
        <f t="shared" si="0"/>
        <v>910</v>
      </c>
      <c r="K15" s="119"/>
      <c r="L15" s="113"/>
    </row>
    <row r="16" spans="1:12" s="2" customFormat="1" ht="19.5" customHeight="1">
      <c r="A16" s="53"/>
      <c r="B16" s="54"/>
      <c r="C16" s="15" t="s">
        <v>59</v>
      </c>
      <c r="D16" s="44">
        <v>100</v>
      </c>
      <c r="E16" s="45" t="s">
        <v>220</v>
      </c>
      <c r="F16" s="46">
        <v>2</v>
      </c>
      <c r="G16" s="142">
        <f>SUM('สพป.2'!$I$1*F16)</f>
        <v>870</v>
      </c>
      <c r="H16" s="143"/>
      <c r="I16" s="142">
        <f>SUM('สพป.2'!$I$2*F16)</f>
        <v>40</v>
      </c>
      <c r="J16" s="144">
        <f t="shared" si="0"/>
        <v>910</v>
      </c>
      <c r="K16" s="119"/>
      <c r="L16" s="113"/>
    </row>
    <row r="17" spans="1:12" s="2" customFormat="1" ht="19.5" customHeight="1">
      <c r="A17" s="53"/>
      <c r="B17" s="54"/>
      <c r="C17" s="15" t="s">
        <v>97</v>
      </c>
      <c r="D17" s="44">
        <v>98</v>
      </c>
      <c r="E17" s="45" t="s">
        <v>213</v>
      </c>
      <c r="F17" s="46">
        <v>2</v>
      </c>
      <c r="G17" s="142">
        <f>SUM('สพป.2'!$I$1*F17)</f>
        <v>870</v>
      </c>
      <c r="H17" s="143"/>
      <c r="I17" s="142">
        <f>SUM('สพป.2'!$I$2*F17)</f>
        <v>40</v>
      </c>
      <c r="J17" s="144">
        <f t="shared" si="0"/>
        <v>910</v>
      </c>
      <c r="K17" s="119"/>
      <c r="L17" s="113"/>
    </row>
    <row r="18" spans="1:12" s="2" customFormat="1" ht="19.5" customHeight="1">
      <c r="A18" s="53"/>
      <c r="B18" s="54"/>
      <c r="C18" s="15" t="s">
        <v>92</v>
      </c>
      <c r="D18" s="44">
        <v>71</v>
      </c>
      <c r="E18" s="45" t="s">
        <v>106</v>
      </c>
      <c r="F18" s="46">
        <v>2</v>
      </c>
      <c r="G18" s="142">
        <f>SUM('สพป.2'!$I$1*F18)</f>
        <v>870</v>
      </c>
      <c r="H18" s="143"/>
      <c r="I18" s="142">
        <f>SUM('สพป.2'!$I$2*F18)</f>
        <v>40</v>
      </c>
      <c r="J18" s="144">
        <f t="shared" si="0"/>
        <v>910</v>
      </c>
      <c r="K18" s="119"/>
      <c r="L18" s="113"/>
    </row>
    <row r="19" spans="1:12" s="2" customFormat="1" ht="19.5" customHeight="1">
      <c r="A19" s="53"/>
      <c r="B19" s="54"/>
      <c r="C19" s="15" t="s">
        <v>94</v>
      </c>
      <c r="D19" s="44">
        <v>44</v>
      </c>
      <c r="E19" s="45" t="s">
        <v>199</v>
      </c>
      <c r="F19" s="46">
        <v>1</v>
      </c>
      <c r="G19" s="142">
        <f>SUM('สพป.2'!$I$1*F19)</f>
        <v>435</v>
      </c>
      <c r="H19" s="143"/>
      <c r="I19" s="142">
        <f>SUM('สพป.2'!$I$2*F19)</f>
        <v>20</v>
      </c>
      <c r="J19" s="144">
        <f t="shared" si="0"/>
        <v>455</v>
      </c>
      <c r="K19" s="119"/>
      <c r="L19" s="113"/>
    </row>
    <row r="20" spans="1:12" s="29" customFormat="1" ht="19.5" customHeight="1">
      <c r="A20" s="53"/>
      <c r="B20" s="54" t="s">
        <v>40</v>
      </c>
      <c r="C20" s="15" t="s">
        <v>383</v>
      </c>
      <c r="D20" s="44">
        <v>193</v>
      </c>
      <c r="E20" s="45" t="s">
        <v>382</v>
      </c>
      <c r="F20" s="50">
        <v>1</v>
      </c>
      <c r="G20" s="142">
        <f>SUM('สพป.2'!$I$1*F20)</f>
        <v>435</v>
      </c>
      <c r="H20" s="143"/>
      <c r="I20" s="142">
        <f>SUM('สพป.2'!$I$2*F20)</f>
        <v>20</v>
      </c>
      <c r="J20" s="144">
        <f t="shared" si="0"/>
        <v>455</v>
      </c>
      <c r="K20" s="119"/>
      <c r="L20" s="110"/>
    </row>
    <row r="21" spans="1:12" s="2" customFormat="1" ht="19.5" customHeight="1">
      <c r="A21" s="53"/>
      <c r="B21" s="54"/>
      <c r="C21" s="15" t="s">
        <v>207</v>
      </c>
      <c r="D21" s="44">
        <v>49</v>
      </c>
      <c r="E21" s="45" t="s">
        <v>208</v>
      </c>
      <c r="F21" s="46">
        <v>1</v>
      </c>
      <c r="G21" s="142">
        <f>SUM('สพป.2'!$I$1*F21)</f>
        <v>435</v>
      </c>
      <c r="H21" s="143"/>
      <c r="I21" s="142">
        <f>SUM('สพป.2'!$I$2*F21)</f>
        <v>20</v>
      </c>
      <c r="J21" s="144">
        <f t="shared" si="0"/>
        <v>455</v>
      </c>
      <c r="K21" s="119"/>
      <c r="L21" s="113"/>
    </row>
    <row r="22" spans="1:12" s="2" customFormat="1" ht="19.5" customHeight="1">
      <c r="A22" s="53"/>
      <c r="B22" s="62"/>
      <c r="C22" s="24" t="s">
        <v>152</v>
      </c>
      <c r="D22" s="44">
        <v>23</v>
      </c>
      <c r="E22" s="45" t="s">
        <v>155</v>
      </c>
      <c r="F22" s="46">
        <v>1</v>
      </c>
      <c r="G22" s="142">
        <f>SUM('สพป.2'!$I$1*F22)</f>
        <v>435</v>
      </c>
      <c r="H22" s="143"/>
      <c r="I22" s="142">
        <f>SUM('สพป.2'!$I$2*F22)</f>
        <v>20</v>
      </c>
      <c r="J22" s="144">
        <f t="shared" si="0"/>
        <v>455</v>
      </c>
      <c r="K22" s="126"/>
      <c r="L22" s="113"/>
    </row>
    <row r="23" spans="1:12" s="29" customFormat="1" ht="19.5" customHeight="1">
      <c r="A23" s="37">
        <v>1</v>
      </c>
      <c r="B23" s="38" t="s">
        <v>258</v>
      </c>
      <c r="C23" s="39" t="s">
        <v>90</v>
      </c>
      <c r="D23" s="40">
        <v>1</v>
      </c>
      <c r="E23" s="41" t="s">
        <v>103</v>
      </c>
      <c r="F23" s="42">
        <v>1</v>
      </c>
      <c r="G23" s="142">
        <f>SUM('สพป.2'!$I$1*F23)</f>
        <v>435</v>
      </c>
      <c r="H23" s="143"/>
      <c r="I23" s="142">
        <f>SUM('สพป.2'!$I$2*F23)</f>
        <v>20</v>
      </c>
      <c r="J23" s="144">
        <f t="shared" si="0"/>
        <v>455</v>
      </c>
      <c r="K23" s="117"/>
      <c r="L23" s="110"/>
    </row>
    <row r="24" spans="1:12" s="2" customFormat="1" ht="19.5" customHeight="1">
      <c r="A24" s="53"/>
      <c r="B24" s="54"/>
      <c r="C24" s="15" t="s">
        <v>47</v>
      </c>
      <c r="D24" s="44">
        <v>43</v>
      </c>
      <c r="E24" s="45" t="s">
        <v>196</v>
      </c>
      <c r="F24" s="46">
        <v>1</v>
      </c>
      <c r="G24" s="142">
        <f>SUM('สพป.2'!$I$1*F24)</f>
        <v>435</v>
      </c>
      <c r="H24" s="143"/>
      <c r="I24" s="142">
        <f>SUM('สพป.2'!$I$2*F24)</f>
        <v>20</v>
      </c>
      <c r="J24" s="144">
        <f t="shared" si="0"/>
        <v>455</v>
      </c>
      <c r="K24" s="119"/>
      <c r="L24" s="113"/>
    </row>
    <row r="25" spans="1:17" s="2" customFormat="1" ht="19.5" customHeight="1">
      <c r="A25" s="53"/>
      <c r="B25" s="54"/>
      <c r="C25" s="15" t="s">
        <v>167</v>
      </c>
      <c r="D25" s="44">
        <v>28</v>
      </c>
      <c r="E25" s="45" t="s">
        <v>168</v>
      </c>
      <c r="F25" s="46">
        <v>1</v>
      </c>
      <c r="G25" s="142">
        <f>SUM('สพป.2'!$I$1*F25)</f>
        <v>435</v>
      </c>
      <c r="H25" s="143"/>
      <c r="I25" s="142">
        <f>SUM('สพป.2'!$I$2*F25)</f>
        <v>20</v>
      </c>
      <c r="J25" s="144">
        <f t="shared" si="0"/>
        <v>455</v>
      </c>
      <c r="K25" s="119"/>
      <c r="L25" s="124"/>
      <c r="M25" s="58"/>
      <c r="N25" s="58"/>
      <c r="P25" s="59"/>
      <c r="Q25" s="59"/>
    </row>
    <row r="26" spans="1:12" s="29" customFormat="1" ht="19.5" customHeight="1">
      <c r="A26" s="53"/>
      <c r="B26" s="54"/>
      <c r="C26" s="15" t="s">
        <v>24</v>
      </c>
      <c r="D26" s="44">
        <v>18</v>
      </c>
      <c r="E26" s="50" t="s">
        <v>140</v>
      </c>
      <c r="F26" s="61">
        <v>1</v>
      </c>
      <c r="G26" s="142">
        <f>SUM('สพป.2'!$I$1*F26)</f>
        <v>435</v>
      </c>
      <c r="H26" s="143"/>
      <c r="I26" s="142">
        <f>SUM('สพป.2'!$I$2*F26)</f>
        <v>20</v>
      </c>
      <c r="J26" s="144">
        <f t="shared" si="0"/>
        <v>455</v>
      </c>
      <c r="K26" s="119"/>
      <c r="L26" s="110"/>
    </row>
    <row r="27" spans="1:12" s="2" customFormat="1" ht="19.5" customHeight="1">
      <c r="A27" s="54"/>
      <c r="B27" s="62" t="s">
        <v>82</v>
      </c>
      <c r="C27" s="24" t="s">
        <v>50</v>
      </c>
      <c r="D27" s="44">
        <v>145</v>
      </c>
      <c r="E27" s="69" t="s">
        <v>268</v>
      </c>
      <c r="F27" s="46">
        <v>1</v>
      </c>
      <c r="G27" s="142">
        <f>SUM('สพป.2'!$I$1*F27)</f>
        <v>435</v>
      </c>
      <c r="H27" s="143"/>
      <c r="I27" s="142">
        <f>SUM('สพป.2'!$I$2*F27)</f>
        <v>20</v>
      </c>
      <c r="J27" s="144">
        <f t="shared" si="0"/>
        <v>455</v>
      </c>
      <c r="K27" s="119"/>
      <c r="L27" s="113"/>
    </row>
    <row r="28" spans="1:12" s="2" customFormat="1" ht="19.5" customHeight="1">
      <c r="A28" s="53"/>
      <c r="B28" s="54"/>
      <c r="C28" s="15" t="s">
        <v>217</v>
      </c>
      <c r="D28" s="44">
        <v>55</v>
      </c>
      <c r="E28" s="45" t="s">
        <v>219</v>
      </c>
      <c r="F28" s="46">
        <v>1</v>
      </c>
      <c r="G28" s="142">
        <f>SUM('สพป.2'!$I$1*F28)</f>
        <v>435</v>
      </c>
      <c r="H28" s="143"/>
      <c r="I28" s="142">
        <f>SUM('สพป.2'!$I$2*F28)</f>
        <v>20</v>
      </c>
      <c r="J28" s="144">
        <f t="shared" si="0"/>
        <v>455</v>
      </c>
      <c r="K28" s="119"/>
      <c r="L28" s="113"/>
    </row>
    <row r="29" spans="1:12" s="2" customFormat="1" ht="19.5" customHeight="1">
      <c r="A29" s="53"/>
      <c r="B29" s="54"/>
      <c r="C29" s="15" t="s">
        <v>202</v>
      </c>
      <c r="D29" s="44">
        <v>46</v>
      </c>
      <c r="E29" s="45" t="s">
        <v>203</v>
      </c>
      <c r="F29" s="46">
        <v>1</v>
      </c>
      <c r="G29" s="142">
        <f>SUM('สพป.2'!$I$1*F29)</f>
        <v>435</v>
      </c>
      <c r="H29" s="143"/>
      <c r="I29" s="142">
        <f>SUM('สพป.2'!$I$2*F29)</f>
        <v>20</v>
      </c>
      <c r="J29" s="144">
        <f t="shared" si="0"/>
        <v>455</v>
      </c>
      <c r="K29" s="119"/>
      <c r="L29" s="113"/>
    </row>
    <row r="30" spans="1:12" s="2" customFormat="1" ht="19.5" customHeight="1">
      <c r="A30" s="53"/>
      <c r="B30" s="54"/>
      <c r="C30" s="15" t="s">
        <v>97</v>
      </c>
      <c r="D30" s="44">
        <v>51</v>
      </c>
      <c r="E30" s="45" t="s">
        <v>211</v>
      </c>
      <c r="F30" s="46">
        <v>1</v>
      </c>
      <c r="G30" s="142">
        <f>SUM('สพป.2'!$I$1*F30)</f>
        <v>435</v>
      </c>
      <c r="H30" s="143"/>
      <c r="I30" s="142">
        <f>SUM('สพป.2'!$I$2*F30)</f>
        <v>20</v>
      </c>
      <c r="J30" s="144">
        <f t="shared" si="0"/>
        <v>455</v>
      </c>
      <c r="K30" s="119"/>
      <c r="L30" s="113"/>
    </row>
    <row r="31" spans="1:12" s="29" customFormat="1" ht="19.5" customHeight="1">
      <c r="A31" s="53"/>
      <c r="B31" s="54"/>
      <c r="C31" s="15" t="s">
        <v>91</v>
      </c>
      <c r="D31" s="44">
        <v>5</v>
      </c>
      <c r="E31" s="45" t="s">
        <v>111</v>
      </c>
      <c r="F31" s="46">
        <v>1</v>
      </c>
      <c r="G31" s="142">
        <f>SUM('สพป.2'!$I$1*F31)</f>
        <v>435</v>
      </c>
      <c r="H31" s="143"/>
      <c r="I31" s="142">
        <f>SUM('สพป.2'!$I$2*F31)</f>
        <v>20</v>
      </c>
      <c r="J31" s="144">
        <f t="shared" si="0"/>
        <v>455</v>
      </c>
      <c r="K31" s="121"/>
      <c r="L31" s="110"/>
    </row>
    <row r="32" spans="1:12" s="2" customFormat="1" ht="19.5" customHeight="1">
      <c r="A32" s="53"/>
      <c r="B32" s="54"/>
      <c r="C32" s="15" t="s">
        <v>81</v>
      </c>
      <c r="D32" s="44">
        <v>61</v>
      </c>
      <c r="E32" s="45" t="s">
        <v>232</v>
      </c>
      <c r="F32" s="46">
        <v>1</v>
      </c>
      <c r="G32" s="142">
        <f>SUM('สพป.2'!$I$1*F32)</f>
        <v>435</v>
      </c>
      <c r="H32" s="143"/>
      <c r="I32" s="142">
        <f>SUM('สพป.2'!$I$2*F32)</f>
        <v>20</v>
      </c>
      <c r="J32" s="144">
        <f t="shared" si="0"/>
        <v>455</v>
      </c>
      <c r="K32" s="119"/>
      <c r="L32" s="113"/>
    </row>
    <row r="33" spans="1:12" s="2" customFormat="1" ht="19.5" customHeight="1">
      <c r="A33" s="53"/>
      <c r="B33" s="54"/>
      <c r="C33" s="15" t="s">
        <v>42</v>
      </c>
      <c r="D33" s="44">
        <v>103</v>
      </c>
      <c r="E33" s="45" t="s">
        <v>234</v>
      </c>
      <c r="F33" s="46">
        <v>2</v>
      </c>
      <c r="G33" s="142">
        <f>SUM('สพป.2'!$I$1*F33)</f>
        <v>870</v>
      </c>
      <c r="H33" s="143"/>
      <c r="I33" s="142">
        <f>SUM('สพป.2'!$I$2*F33)</f>
        <v>40</v>
      </c>
      <c r="J33" s="144">
        <f t="shared" si="0"/>
        <v>910</v>
      </c>
      <c r="K33" s="119"/>
      <c r="L33" s="113"/>
    </row>
    <row r="34" spans="1:12" s="2" customFormat="1" ht="19.5" customHeight="1">
      <c r="A34" s="53"/>
      <c r="B34" s="54"/>
      <c r="C34" s="15" t="s">
        <v>40</v>
      </c>
      <c r="D34" s="44">
        <v>108</v>
      </c>
      <c r="E34" s="45" t="s">
        <v>244</v>
      </c>
      <c r="F34" s="46">
        <v>2</v>
      </c>
      <c r="G34" s="142">
        <f>SUM('สพป.2'!$I$1*F34)</f>
        <v>870</v>
      </c>
      <c r="H34" s="143"/>
      <c r="I34" s="142">
        <f>SUM('สพป.2'!$I$2*F34)</f>
        <v>40</v>
      </c>
      <c r="J34" s="144">
        <f t="shared" si="0"/>
        <v>910</v>
      </c>
      <c r="K34" s="119"/>
      <c r="L34" s="113"/>
    </row>
    <row r="35" spans="1:12" s="2" customFormat="1" ht="19.5" customHeight="1">
      <c r="A35" s="53"/>
      <c r="B35" s="54"/>
      <c r="C35" s="15" t="s">
        <v>34</v>
      </c>
      <c r="D35" s="44">
        <v>92</v>
      </c>
      <c r="E35" s="45" t="s">
        <v>135</v>
      </c>
      <c r="F35" s="46">
        <v>2</v>
      </c>
      <c r="G35" s="142">
        <f>SUM('สพป.2'!$I$1*F35)</f>
        <v>870</v>
      </c>
      <c r="H35" s="143"/>
      <c r="I35" s="142">
        <f>SUM('สพป.2'!$I$2*F35)</f>
        <v>40</v>
      </c>
      <c r="J35" s="144">
        <f aca="true" t="shared" si="1" ref="J35:J40">G35+H35+I35</f>
        <v>910</v>
      </c>
      <c r="K35" s="119"/>
      <c r="L35" s="113"/>
    </row>
    <row r="36" spans="1:12" s="29" customFormat="1" ht="19.5" customHeight="1">
      <c r="A36" s="53"/>
      <c r="B36" s="54" t="s">
        <v>82</v>
      </c>
      <c r="C36" s="15" t="s">
        <v>421</v>
      </c>
      <c r="D36" s="44">
        <v>186</v>
      </c>
      <c r="E36" s="45" t="s">
        <v>420</v>
      </c>
      <c r="F36" s="50">
        <v>3</v>
      </c>
      <c r="G36" s="142">
        <f>SUM('สพป.2'!$I$1*F36)</f>
        <v>1305</v>
      </c>
      <c r="H36" s="143"/>
      <c r="I36" s="142">
        <f>SUM('สพป.2'!$I$2*F36)</f>
        <v>60</v>
      </c>
      <c r="J36" s="144">
        <f t="shared" si="1"/>
        <v>1365</v>
      </c>
      <c r="K36" s="119"/>
      <c r="L36" s="110"/>
    </row>
    <row r="37" spans="1:12" s="29" customFormat="1" ht="19.5" customHeight="1">
      <c r="A37" s="53"/>
      <c r="B37" s="54" t="s">
        <v>82</v>
      </c>
      <c r="C37" s="15" t="s">
        <v>421</v>
      </c>
      <c r="D37" s="44">
        <v>187</v>
      </c>
      <c r="E37" s="45" t="s">
        <v>422</v>
      </c>
      <c r="F37" s="50">
        <v>0</v>
      </c>
      <c r="G37" s="142">
        <f>SUM('สพป.2'!$I$1*F37)</f>
        <v>0</v>
      </c>
      <c r="H37" s="143"/>
      <c r="I37" s="142">
        <f>SUM('สพป.2'!$I$2*F37)</f>
        <v>0</v>
      </c>
      <c r="J37" s="144">
        <f t="shared" si="1"/>
        <v>0</v>
      </c>
      <c r="K37" s="119" t="s">
        <v>423</v>
      </c>
      <c r="L37" s="110"/>
    </row>
    <row r="38" spans="1:12" s="29" customFormat="1" ht="19.5" customHeight="1">
      <c r="A38" s="53"/>
      <c r="B38" s="54" t="s">
        <v>82</v>
      </c>
      <c r="C38" s="15" t="s">
        <v>421</v>
      </c>
      <c r="D38" s="44">
        <v>188</v>
      </c>
      <c r="E38" s="45" t="s">
        <v>424</v>
      </c>
      <c r="F38" s="50">
        <v>0</v>
      </c>
      <c r="G38" s="142">
        <f>SUM('สพป.2'!$I$1*F38)</f>
        <v>0</v>
      </c>
      <c r="H38" s="143"/>
      <c r="I38" s="142">
        <f>SUM('สพป.2'!$I$2*F38)</f>
        <v>0</v>
      </c>
      <c r="J38" s="144">
        <f t="shared" si="1"/>
        <v>0</v>
      </c>
      <c r="K38" s="119" t="s">
        <v>425</v>
      </c>
      <c r="L38" s="110"/>
    </row>
    <row r="39" spans="1:17" s="29" customFormat="1" ht="19.5" customHeight="1">
      <c r="A39" s="53"/>
      <c r="B39" s="54" t="s">
        <v>42</v>
      </c>
      <c r="C39" s="15" t="s">
        <v>433</v>
      </c>
      <c r="D39" s="44">
        <v>187</v>
      </c>
      <c r="E39" s="45" t="s">
        <v>432</v>
      </c>
      <c r="F39" s="50">
        <v>2</v>
      </c>
      <c r="G39" s="142">
        <f>SUM('สพป.2'!$I$1*F39)</f>
        <v>870</v>
      </c>
      <c r="H39" s="143"/>
      <c r="I39" s="142">
        <f>SUM('สพป.2'!$I$2*F39)</f>
        <v>40</v>
      </c>
      <c r="J39" s="144">
        <f t="shared" si="1"/>
        <v>910</v>
      </c>
      <c r="K39" s="119"/>
      <c r="L39" s="110" t="s">
        <v>58</v>
      </c>
      <c r="M39" s="29" t="s">
        <v>498</v>
      </c>
      <c r="N39" s="29" t="s">
        <v>499</v>
      </c>
      <c r="O39" s="29" t="s">
        <v>500</v>
      </c>
      <c r="P39" s="29" t="s">
        <v>494</v>
      </c>
      <c r="Q39" s="29" t="s">
        <v>501</v>
      </c>
    </row>
    <row r="40" spans="1:17" s="29" customFormat="1" ht="19.5" customHeight="1">
      <c r="A40" s="53"/>
      <c r="B40" s="54" t="s">
        <v>42</v>
      </c>
      <c r="C40" s="15" t="s">
        <v>433</v>
      </c>
      <c r="D40" s="44">
        <v>188</v>
      </c>
      <c r="E40" s="45" t="s">
        <v>434</v>
      </c>
      <c r="F40" s="50">
        <v>0</v>
      </c>
      <c r="G40" s="142">
        <f>SUM('สพป.2'!$I$1*F40)</f>
        <v>0</v>
      </c>
      <c r="H40" s="143"/>
      <c r="I40" s="142">
        <f>SUM('สพป.2'!$I$2*F40)</f>
        <v>0</v>
      </c>
      <c r="J40" s="144">
        <f t="shared" si="1"/>
        <v>0</v>
      </c>
      <c r="K40" s="119" t="s">
        <v>435</v>
      </c>
      <c r="L40" s="110" t="s">
        <v>58</v>
      </c>
      <c r="M40" s="29" t="s">
        <v>498</v>
      </c>
      <c r="N40" s="29" t="s">
        <v>499</v>
      </c>
      <c r="O40" s="29" t="s">
        <v>500</v>
      </c>
      <c r="P40" s="29" t="s">
        <v>494</v>
      </c>
      <c r="Q40" s="29" t="s">
        <v>502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Personalize</dc:creator>
  <cp:keywords/>
  <dc:description/>
  <cp:lastModifiedBy>SPK01-PC</cp:lastModifiedBy>
  <cp:lastPrinted>2022-12-26T09:56:58Z</cp:lastPrinted>
  <dcterms:created xsi:type="dcterms:W3CDTF">2011-04-08T03:31:04Z</dcterms:created>
  <dcterms:modified xsi:type="dcterms:W3CDTF">2022-12-26T09:57:23Z</dcterms:modified>
  <cp:category/>
  <cp:version/>
  <cp:contentType/>
  <cp:contentStatus/>
</cp:coreProperties>
</file>